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0" yWindow="7035" windowWidth="19320" windowHeight="9120" activeTab="1"/>
  </bookViews>
  <sheets>
    <sheet name="지방도집계표" sheetId="4" r:id="rId1"/>
    <sheet name="군도집계표" sheetId="2" r:id="rId2"/>
  </sheets>
  <definedNames>
    <definedName name="_xlnm.Print_Titles" localSheetId="1">군도집계표!$2:$3</definedName>
  </definedNames>
  <calcPr calcId="125725"/>
</workbook>
</file>

<file path=xl/calcChain.xml><?xml version="1.0" encoding="utf-8"?>
<calcChain xmlns="http://schemas.openxmlformats.org/spreadsheetml/2006/main">
  <c r="AH30" i="2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H51"/>
  <c r="AH52"/>
  <c r="AH53"/>
  <c r="AH54"/>
  <c r="AH55"/>
  <c r="AH56"/>
  <c r="AH57"/>
  <c r="AH58"/>
  <c r="AH59"/>
  <c r="AH60"/>
  <c r="AH61"/>
  <c r="AH29"/>
  <c r="AF23" l="1"/>
  <c r="AH6"/>
  <c r="AH7"/>
  <c r="AH8"/>
  <c r="AH9"/>
  <c r="AH10"/>
  <c r="AH11"/>
  <c r="AH12"/>
  <c r="AH13"/>
  <c r="AH14"/>
  <c r="AH15"/>
  <c r="AH16"/>
  <c r="AH17"/>
  <c r="AH18"/>
  <c r="AH19"/>
  <c r="AH20"/>
  <c r="AH21"/>
  <c r="AH22"/>
  <c r="AH24"/>
  <c r="AH25"/>
  <c r="AH26"/>
  <c r="AH27"/>
  <c r="AH28"/>
  <c r="AH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H23" s="1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5"/>
  <c r="AF5"/>
  <c r="AF7"/>
  <c r="AF6"/>
  <c r="AF38"/>
  <c r="AF41"/>
  <c r="AF44"/>
  <c r="AF47"/>
  <c r="AF50"/>
  <c r="AF53"/>
  <c r="AF56"/>
  <c r="AF59"/>
  <c r="AF35"/>
  <c r="AF32"/>
  <c r="AF29"/>
  <c r="AF26"/>
  <c r="AF20"/>
  <c r="AF17"/>
  <c r="AF14"/>
  <c r="AF11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F7"/>
  <c r="E7" s="1"/>
  <c r="G6"/>
  <c r="G5" s="1"/>
  <c r="H6"/>
  <c r="H5" s="1"/>
  <c r="I6"/>
  <c r="I5" s="1"/>
  <c r="J6"/>
  <c r="J5" s="1"/>
  <c r="K6"/>
  <c r="K5" s="1"/>
  <c r="L6"/>
  <c r="L5" s="1"/>
  <c r="M6"/>
  <c r="M5" s="1"/>
  <c r="N6"/>
  <c r="N5" s="1"/>
  <c r="O6"/>
  <c r="O5" s="1"/>
  <c r="P6"/>
  <c r="P5" s="1"/>
  <c r="Q6"/>
  <c r="Q5" s="1"/>
  <c r="R6"/>
  <c r="R5" s="1"/>
  <c r="S6"/>
  <c r="S5" s="1"/>
  <c r="T6"/>
  <c r="T5" s="1"/>
  <c r="U6"/>
  <c r="U5" s="1"/>
  <c r="V6"/>
  <c r="V5" s="1"/>
  <c r="W6"/>
  <c r="W5" s="1"/>
  <c r="X6"/>
  <c r="X5" s="1"/>
  <c r="Y6"/>
  <c r="Y5" s="1"/>
  <c r="Z6"/>
  <c r="Z5" s="1"/>
  <c r="AA6"/>
  <c r="AA5" s="1"/>
  <c r="AB6"/>
  <c r="AB5" s="1"/>
  <c r="AC6"/>
  <c r="AC5" s="1"/>
  <c r="F6"/>
  <c r="E13"/>
  <c r="E15"/>
  <c r="E16"/>
  <c r="E18"/>
  <c r="E19"/>
  <c r="E21"/>
  <c r="E22"/>
  <c r="E24"/>
  <c r="E25"/>
  <c r="E27"/>
  <c r="E28"/>
  <c r="E30"/>
  <c r="E31"/>
  <c r="E33"/>
  <c r="E34"/>
  <c r="E36"/>
  <c r="E37"/>
  <c r="E39"/>
  <c r="E40"/>
  <c r="E42"/>
  <c r="E43"/>
  <c r="E45"/>
  <c r="E46"/>
  <c r="E48"/>
  <c r="E49"/>
  <c r="E51"/>
  <c r="E52"/>
  <c r="E54"/>
  <c r="E55"/>
  <c r="E57"/>
  <c r="E58"/>
  <c r="E60"/>
  <c r="E61"/>
  <c r="E9"/>
  <c r="E10"/>
  <c r="E12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F8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F11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F14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F17"/>
  <c r="E17" s="1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F20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F23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F26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F29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F32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F35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F38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F47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F50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F53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F56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F59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F44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F41"/>
  <c r="AF8"/>
  <c r="E7" i="4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F5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E5"/>
  <c r="D7"/>
  <c r="D6"/>
  <c r="D5"/>
  <c r="AE5"/>
  <c r="AE7"/>
  <c r="AE6"/>
  <c r="AE17"/>
  <c r="AE20"/>
  <c r="D20"/>
  <c r="D22"/>
  <c r="D21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E20"/>
  <c r="D19"/>
  <c r="D18"/>
  <c r="F17"/>
  <c r="G17"/>
  <c r="D17" s="1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E17"/>
  <c r="AE14"/>
  <c r="D14"/>
  <c r="D16"/>
  <c r="D15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E14"/>
  <c r="D12"/>
  <c r="D13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E11"/>
  <c r="D11" s="1"/>
  <c r="E44" i="2" l="1"/>
  <c r="E50"/>
  <c r="E38"/>
  <c r="E26"/>
  <c r="E20"/>
  <c r="E41"/>
  <c r="E59"/>
  <c r="E56"/>
  <c r="E53"/>
  <c r="E47"/>
  <c r="E35"/>
  <c r="E32"/>
  <c r="E29"/>
  <c r="E23"/>
  <c r="E14"/>
  <c r="E11"/>
  <c r="E8"/>
  <c r="E6"/>
  <c r="E5" s="1"/>
  <c r="F5"/>
  <c r="D10" i="4"/>
  <c r="D9"/>
  <c r="F8"/>
  <c r="G8"/>
  <c r="D8" s="1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E8"/>
  <c r="AE8"/>
  <c r="AF8" s="1"/>
  <c r="AG8" s="1"/>
  <c r="AF6"/>
  <c r="AG6" s="1"/>
  <c r="AF7"/>
  <c r="AG7" s="1"/>
  <c r="AF9"/>
  <c r="AG9" s="1"/>
  <c r="AF10"/>
  <c r="AG10" s="1"/>
  <c r="AF12"/>
  <c r="AG12" s="1"/>
  <c r="AF13"/>
  <c r="AG13" s="1"/>
  <c r="AF14"/>
  <c r="AG14" s="1"/>
  <c r="AF15"/>
  <c r="AG15" s="1"/>
  <c r="AF16"/>
  <c r="AG16" s="1"/>
  <c r="AF17"/>
  <c r="AG17" s="1"/>
  <c r="AF18"/>
  <c r="AG18" s="1"/>
  <c r="AF19"/>
  <c r="AG19" s="1"/>
  <c r="AF20"/>
  <c r="AG20" s="1"/>
  <c r="AF21"/>
  <c r="AG21" s="1"/>
  <c r="AF22"/>
  <c r="AG22" s="1"/>
  <c r="AF5"/>
  <c r="AG5" s="1"/>
  <c r="AE11"/>
  <c r="AF11" s="1"/>
  <c r="AG11" s="1"/>
</calcChain>
</file>

<file path=xl/sharedStrings.xml><?xml version="1.0" encoding="utf-8"?>
<sst xmlns="http://schemas.openxmlformats.org/spreadsheetml/2006/main" count="286" uniqueCount="102">
  <si>
    <t>시간</t>
    <phoneticPr fontId="2" type="noConversion"/>
  </si>
  <si>
    <t>1호</t>
    <phoneticPr fontId="2" type="noConversion"/>
  </si>
  <si>
    <t>36-02-01
(임포-죽포)</t>
    <phoneticPr fontId="2" type="noConversion"/>
  </si>
  <si>
    <t>2호</t>
    <phoneticPr fontId="2" type="noConversion"/>
  </si>
  <si>
    <t>36-02-02
(군내-대율)</t>
    <phoneticPr fontId="2" type="noConversion"/>
  </si>
  <si>
    <t>4호</t>
    <phoneticPr fontId="2" type="noConversion"/>
  </si>
  <si>
    <t>36-02-03
(진두-하동)</t>
    <phoneticPr fontId="2" type="noConversion"/>
  </si>
  <si>
    <t>5호</t>
    <phoneticPr fontId="2" type="noConversion"/>
  </si>
  <si>
    <t>36-02-04
(송시-도실)</t>
    <phoneticPr fontId="2" type="noConversion"/>
  </si>
  <si>
    <t>7호</t>
    <phoneticPr fontId="2" type="noConversion"/>
  </si>
  <si>
    <t>36-02-05
(둔전-굴전)</t>
    <phoneticPr fontId="2" type="noConversion"/>
  </si>
  <si>
    <t>8호</t>
    <phoneticPr fontId="2" type="noConversion"/>
  </si>
  <si>
    <t>36-02-06
(풍류-내기)</t>
    <phoneticPr fontId="2" type="noConversion"/>
  </si>
  <si>
    <t>10호</t>
    <phoneticPr fontId="2" type="noConversion"/>
  </si>
  <si>
    <t>36-02-07
(달천-대포)</t>
    <phoneticPr fontId="2" type="noConversion"/>
  </si>
  <si>
    <t>11호</t>
    <phoneticPr fontId="2" type="noConversion"/>
  </si>
  <si>
    <t>36-02-08
(덕양-연화)</t>
    <phoneticPr fontId="2" type="noConversion"/>
  </si>
  <si>
    <t>12호</t>
  </si>
  <si>
    <t>36-02-09
(달천-신흥)</t>
    <phoneticPr fontId="2" type="noConversion"/>
  </si>
  <si>
    <t>14호</t>
    <phoneticPr fontId="2" type="noConversion"/>
  </si>
  <si>
    <t>36-02-10
(신풍-애양)</t>
    <phoneticPr fontId="2" type="noConversion"/>
  </si>
  <si>
    <t>15호</t>
  </si>
  <si>
    <t>36-02-11
(조화-연화)</t>
    <phoneticPr fontId="2" type="noConversion"/>
  </si>
  <si>
    <t>16호</t>
  </si>
  <si>
    <t>36-02-12
(상봉-여흥)</t>
    <phoneticPr fontId="2" type="noConversion"/>
  </si>
  <si>
    <t>17호</t>
  </si>
  <si>
    <t>36-02-13
(나진-창무)</t>
    <phoneticPr fontId="2" type="noConversion"/>
  </si>
  <si>
    <t>18호</t>
  </si>
  <si>
    <t>36-02-14
(용주-소호)</t>
    <phoneticPr fontId="2" type="noConversion"/>
  </si>
  <si>
    <t>21호</t>
    <phoneticPr fontId="2" type="noConversion"/>
  </si>
  <si>
    <t>36-02-15
(세포-서촌)</t>
    <phoneticPr fontId="2" type="noConversion"/>
  </si>
  <si>
    <t>20호</t>
    <phoneticPr fontId="2" type="noConversion"/>
  </si>
  <si>
    <t>36-02-16
(우학-송고)</t>
    <phoneticPr fontId="2" type="noConversion"/>
  </si>
  <si>
    <t>6호</t>
    <phoneticPr fontId="2" type="noConversion"/>
  </si>
  <si>
    <t>36-02-17
(호령-신흥)</t>
    <phoneticPr fontId="2" type="noConversion"/>
  </si>
  <si>
    <t>22호</t>
    <phoneticPr fontId="2" type="noConversion"/>
  </si>
  <si>
    <t>36-02-18
(거문-죽촌)</t>
    <phoneticPr fontId="2" type="noConversion"/>
  </si>
  <si>
    <t>노선별</t>
    <phoneticPr fontId="2" type="noConversion"/>
  </si>
  <si>
    <t>노선별</t>
    <phoneticPr fontId="2" type="noConversion"/>
  </si>
  <si>
    <t>계</t>
    <phoneticPr fontId="2" type="noConversion"/>
  </si>
  <si>
    <t>1종
(승용)</t>
    <phoneticPr fontId="2" type="noConversion"/>
  </si>
  <si>
    <t>2종
(버스)</t>
    <phoneticPr fontId="2" type="noConversion"/>
  </si>
  <si>
    <r>
      <t xml:space="preserve">3종
</t>
    </r>
    <r>
      <rPr>
        <sz val="8"/>
        <rFont val="돋움"/>
        <family val="3"/>
        <charset val="129"/>
      </rPr>
      <t>(소형트럭)</t>
    </r>
    <phoneticPr fontId="2" type="noConversion"/>
  </si>
  <si>
    <r>
      <t xml:space="preserve">4종
</t>
    </r>
    <r>
      <rPr>
        <sz val="8"/>
        <rFont val="돋움"/>
        <family val="3"/>
        <charset val="129"/>
      </rPr>
      <t>(소형트럭)</t>
    </r>
    <phoneticPr fontId="2" type="noConversion"/>
  </si>
  <si>
    <t>5종
(중형트럭)</t>
    <phoneticPr fontId="2" type="noConversion"/>
  </si>
  <si>
    <t>6종
(중형트럭)</t>
  </si>
  <si>
    <t>7종
(중형트럭)</t>
  </si>
  <si>
    <t>8종
(대형트럭)</t>
    <phoneticPr fontId="2" type="noConversion"/>
  </si>
  <si>
    <t>9종
(대형트럭)</t>
  </si>
  <si>
    <t>10종
(대형트럭)</t>
  </si>
  <si>
    <t>11종
(대형트럭)</t>
  </si>
  <si>
    <t>12종
(대형트럭)</t>
  </si>
  <si>
    <t>소계</t>
    <phoneticPr fontId="2" type="noConversion"/>
  </si>
  <si>
    <t>합계</t>
    <phoneticPr fontId="2" type="noConversion"/>
  </si>
  <si>
    <t>소계</t>
    <phoneticPr fontId="2" type="noConversion"/>
  </si>
  <si>
    <t>합계</t>
    <phoneticPr fontId="2" type="noConversion"/>
  </si>
  <si>
    <t>소계</t>
    <phoneticPr fontId="2" type="noConversion"/>
  </si>
  <si>
    <t>증감율</t>
    <phoneticPr fontId="2" type="noConversion"/>
  </si>
  <si>
    <t>증감</t>
    <phoneticPr fontId="2" type="noConversion"/>
  </si>
  <si>
    <t>증감</t>
    <phoneticPr fontId="2" type="noConversion"/>
  </si>
  <si>
    <t>증감율</t>
    <phoneticPr fontId="2" type="noConversion"/>
  </si>
  <si>
    <t>계</t>
    <phoneticPr fontId="2" type="noConversion"/>
  </si>
  <si>
    <t>1종
(승용)</t>
    <phoneticPr fontId="2" type="noConversion"/>
  </si>
  <si>
    <t>2종
(버스)</t>
    <phoneticPr fontId="2" type="noConversion"/>
  </si>
  <si>
    <t>3종
(소형트럭)</t>
    <phoneticPr fontId="2" type="noConversion"/>
  </si>
  <si>
    <t>4종
(소형트럭)</t>
    <phoneticPr fontId="2" type="noConversion"/>
  </si>
  <si>
    <t>5종
(중형트럭)</t>
    <phoneticPr fontId="2" type="noConversion"/>
  </si>
  <si>
    <t>8종
(대형트럭)</t>
    <phoneticPr fontId="2" type="noConversion"/>
  </si>
  <si>
    <t>주간</t>
    <phoneticPr fontId="2" type="noConversion"/>
  </si>
  <si>
    <t>야간</t>
    <phoneticPr fontId="2" type="noConversion"/>
  </si>
  <si>
    <t>야간</t>
    <phoneticPr fontId="2" type="noConversion"/>
  </si>
  <si>
    <t>2015년도 도로 교통량 조사 결과 집계표(지방도 및 국가지원지방도)</t>
    <phoneticPr fontId="2" type="noConversion"/>
  </si>
  <si>
    <t>2014
조사결과</t>
    <phoneticPr fontId="2" type="noConversion"/>
  </si>
  <si>
    <t>시간</t>
    <phoneticPr fontId="2" type="noConversion"/>
  </si>
  <si>
    <t>합계</t>
    <phoneticPr fontId="2" type="noConversion"/>
  </si>
  <si>
    <t>소계</t>
    <phoneticPr fontId="2" type="noConversion"/>
  </si>
  <si>
    <t>2015
조사결과</t>
    <phoneticPr fontId="2" type="noConversion"/>
  </si>
  <si>
    <t>주간
(07~19)</t>
    <phoneticPr fontId="2" type="noConversion"/>
  </si>
  <si>
    <t>야간
(19~07)</t>
    <phoneticPr fontId="2" type="noConversion"/>
  </si>
  <si>
    <t>`</t>
    <phoneticPr fontId="2" type="noConversion"/>
  </si>
  <si>
    <t>08~11</t>
    <phoneticPr fontId="2" type="noConversion"/>
  </si>
  <si>
    <t>15~18</t>
    <phoneticPr fontId="2" type="noConversion"/>
  </si>
  <si>
    <t>상행</t>
    <phoneticPr fontId="2" type="noConversion"/>
  </si>
  <si>
    <t>하행</t>
    <phoneticPr fontId="2" type="noConversion"/>
  </si>
  <si>
    <t xml:space="preserve">하행 </t>
    <phoneticPr fontId="2" type="noConversion"/>
  </si>
  <si>
    <t>2015
조사결과</t>
    <phoneticPr fontId="2" type="noConversion"/>
  </si>
  <si>
    <t>2014
조사결과</t>
    <phoneticPr fontId="2" type="noConversion"/>
  </si>
  <si>
    <t>15~18</t>
    <phoneticPr fontId="2" type="noConversion"/>
  </si>
  <si>
    <t>시간</t>
    <phoneticPr fontId="2" type="noConversion"/>
  </si>
  <si>
    <t>합계</t>
    <phoneticPr fontId="2" type="noConversion"/>
  </si>
  <si>
    <t>주간
07~19</t>
    <phoneticPr fontId="2" type="noConversion"/>
  </si>
  <si>
    <t>야간
19~07</t>
    <phoneticPr fontId="2" type="noConversion"/>
  </si>
  <si>
    <t>소계</t>
    <phoneticPr fontId="2" type="noConversion"/>
  </si>
  <si>
    <t>2015년도 도로 교통량 조사 결과 집계표(군도)</t>
    <phoneticPr fontId="2" type="noConversion"/>
  </si>
  <si>
    <t>2015 교통량 조사결과</t>
    <phoneticPr fontId="2" type="noConversion"/>
  </si>
  <si>
    <t>합계
(5지점)</t>
    <phoneticPr fontId="2" type="noConversion"/>
  </si>
  <si>
    <r>
      <t>22-01
(나진</t>
    </r>
    <r>
      <rPr>
        <sz val="10"/>
        <rFont val="굴림"/>
        <family val="3"/>
        <charset val="129"/>
      </rPr>
      <t>&lt;=&gt;</t>
    </r>
    <r>
      <rPr>
        <sz val="11"/>
        <rFont val="돋움"/>
        <family val="3"/>
        <charset val="129"/>
      </rPr>
      <t>여수</t>
    </r>
    <r>
      <rPr>
        <sz val="11"/>
        <rFont val="굴림"/>
        <family val="3"/>
        <charset val="129"/>
      </rPr>
      <t>)</t>
    </r>
    <phoneticPr fontId="2" type="noConversion"/>
  </si>
  <si>
    <t>22-02
(석창&lt;=&gt;순천)</t>
    <phoneticPr fontId="2" type="noConversion"/>
  </si>
  <si>
    <t>22-03
(장수&lt;=&gt;여수)</t>
    <phoneticPr fontId="2" type="noConversion"/>
  </si>
  <si>
    <t>863-01
(일반&lt;=&gt;서촌)</t>
    <phoneticPr fontId="2" type="noConversion"/>
  </si>
  <si>
    <t>863-04
(소라&lt;=&gt;서촌)</t>
    <phoneticPr fontId="2" type="noConversion"/>
  </si>
  <si>
    <r>
      <t xml:space="preserve">합 계
</t>
    </r>
    <r>
      <rPr>
        <sz val="11"/>
        <rFont val="돋움"/>
        <family val="3"/>
        <charset val="129"/>
      </rPr>
      <t>(18지점)</t>
    </r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</si>
</sst>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sz val="18"/>
      <name val="돋움"/>
      <family val="3"/>
      <charset val="129"/>
    </font>
    <font>
      <sz val="20"/>
      <name val="돋움"/>
      <family val="3"/>
      <charset val="129"/>
    </font>
    <font>
      <sz val="10"/>
      <name val="굴림체"/>
      <family val="3"/>
      <charset val="129"/>
    </font>
    <font>
      <b/>
      <sz val="11"/>
      <name val="돋움"/>
      <family val="3"/>
      <charset val="129"/>
    </font>
    <font>
      <sz val="12"/>
      <name val="돋움"/>
      <family val="3"/>
      <charset val="129"/>
    </font>
    <font>
      <sz val="10"/>
      <name val="굴림"/>
      <family val="3"/>
      <charset val="129"/>
    </font>
    <font>
      <sz val="1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0" fillId="0" borderId="1" xfId="2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1" fontId="0" fillId="0" borderId="1" xfId="2" applyFont="1" applyBorder="1" applyAlignment="1">
      <alignment vertical="center"/>
    </xf>
    <xf numFmtId="0" fontId="0" fillId="0" borderId="0" xfId="0" applyAlignment="1">
      <alignment vertical="center"/>
    </xf>
    <xf numFmtId="41" fontId="0" fillId="4" borderId="1" xfId="2" applyFont="1" applyFill="1" applyBorder="1" applyAlignment="1">
      <alignment horizontal="right" vertical="center"/>
    </xf>
    <xf numFmtId="41" fontId="0" fillId="0" borderId="1" xfId="0" applyNumberFormat="1" applyBorder="1">
      <alignment vertical="center"/>
    </xf>
    <xf numFmtId="41" fontId="1" fillId="4" borderId="1" xfId="2" applyFont="1" applyFill="1" applyBorder="1" applyAlignment="1">
      <alignment vertical="center" wrapText="1"/>
    </xf>
    <xf numFmtId="41" fontId="0" fillId="4" borderId="1" xfId="2" applyFont="1" applyFill="1" applyBorder="1" applyAlignment="1">
      <alignment vertical="center"/>
    </xf>
    <xf numFmtId="9" fontId="1" fillId="0" borderId="4" xfId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41" fontId="0" fillId="0" borderId="6" xfId="2" applyFont="1" applyBorder="1" applyAlignment="1">
      <alignment vertical="center"/>
    </xf>
    <xf numFmtId="41" fontId="0" fillId="0" borderId="6" xfId="2" applyFont="1" applyBorder="1" applyAlignment="1">
      <alignment horizontal="right" vertical="center"/>
    </xf>
    <xf numFmtId="41" fontId="0" fillId="0" borderId="6" xfId="0" applyNumberFormat="1" applyBorder="1">
      <alignment vertical="center"/>
    </xf>
    <xf numFmtId="9" fontId="1" fillId="0" borderId="7" xfId="1" applyFont="1" applyFill="1" applyBorder="1" applyAlignment="1">
      <alignment horizontal="right" vertical="center" wrapText="1"/>
    </xf>
    <xf numFmtId="9" fontId="0" fillId="0" borderId="4" xfId="1" applyFont="1" applyFill="1" applyBorder="1">
      <alignment vertical="center"/>
    </xf>
    <xf numFmtId="9" fontId="0" fillId="0" borderId="7" xfId="1" applyFont="1" applyFill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41" fontId="9" fillId="2" borderId="1" xfId="2" applyFont="1" applyFill="1" applyBorder="1">
      <alignment vertical="center"/>
    </xf>
    <xf numFmtId="41" fontId="0" fillId="4" borderId="1" xfId="2" applyFont="1" applyFill="1" applyBorder="1">
      <alignment vertical="center"/>
    </xf>
    <xf numFmtId="41" fontId="9" fillId="0" borderId="1" xfId="2" applyFont="1" applyBorder="1">
      <alignment vertical="center"/>
    </xf>
    <xf numFmtId="41" fontId="0" fillId="0" borderId="1" xfId="2" applyFont="1" applyFill="1" applyBorder="1">
      <alignment vertical="center"/>
    </xf>
    <xf numFmtId="41" fontId="0" fillId="3" borderId="1" xfId="2" applyFont="1" applyFill="1" applyBorder="1">
      <alignment vertical="center"/>
    </xf>
    <xf numFmtId="41" fontId="0" fillId="0" borderId="1" xfId="2" applyFont="1" applyBorder="1">
      <alignment vertical="center"/>
    </xf>
    <xf numFmtId="41" fontId="0" fillId="0" borderId="6" xfId="2" applyFont="1" applyBorder="1">
      <alignment vertical="center"/>
    </xf>
    <xf numFmtId="41" fontId="0" fillId="0" borderId="6" xfId="2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41" fontId="0" fillId="4" borderId="16" xfId="2" applyFont="1" applyFill="1" applyBorder="1" applyAlignment="1">
      <alignment horizontal="center" vertical="center" wrapText="1"/>
    </xf>
    <xf numFmtId="41" fontId="0" fillId="0" borderId="16" xfId="2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1" fontId="1" fillId="4" borderId="18" xfId="2" applyFont="1" applyFill="1" applyBorder="1" applyAlignment="1">
      <alignment vertical="center" wrapText="1"/>
    </xf>
    <xf numFmtId="41" fontId="0" fillId="0" borderId="18" xfId="2" applyFont="1" applyBorder="1" applyAlignment="1">
      <alignment horizontal="right" vertical="center"/>
    </xf>
    <xf numFmtId="41" fontId="0" fillId="4" borderId="18" xfId="2" applyFont="1" applyFill="1" applyBorder="1" applyAlignment="1">
      <alignment vertical="center"/>
    </xf>
    <xf numFmtId="41" fontId="0" fillId="0" borderId="19" xfId="2" applyFont="1" applyBorder="1" applyAlignment="1">
      <alignment horizontal="right" vertical="center"/>
    </xf>
    <xf numFmtId="41" fontId="0" fillId="0" borderId="20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1" fontId="0" fillId="0" borderId="28" xfId="2" applyFont="1" applyBorder="1" applyAlignment="1">
      <alignment horizontal="right" vertical="center"/>
    </xf>
    <xf numFmtId="41" fontId="0" fillId="0" borderId="29" xfId="2" applyFont="1" applyBorder="1" applyAlignment="1">
      <alignment horizontal="right" vertical="center"/>
    </xf>
    <xf numFmtId="41" fontId="0" fillId="5" borderId="1" xfId="2" applyFont="1" applyFill="1" applyBorder="1" applyAlignment="1">
      <alignment vertical="center"/>
    </xf>
    <xf numFmtId="41" fontId="0" fillId="0" borderId="18" xfId="2" applyFont="1" applyBorder="1" applyAlignment="1">
      <alignment vertical="center"/>
    </xf>
    <xf numFmtId="41" fontId="0" fillId="0" borderId="1" xfId="0" applyNumberFormat="1" applyFill="1" applyBorder="1">
      <alignment vertical="center"/>
    </xf>
    <xf numFmtId="41" fontId="0" fillId="5" borderId="1" xfId="2" applyFont="1" applyFill="1" applyBorder="1">
      <alignment vertical="center"/>
    </xf>
    <xf numFmtId="41" fontId="0" fillId="5" borderId="6" xfId="2" applyFont="1" applyFill="1" applyBorder="1">
      <alignment vertical="center"/>
    </xf>
    <xf numFmtId="41" fontId="0" fillId="4" borderId="16" xfId="2" applyFont="1" applyFill="1" applyBorder="1">
      <alignment vertical="center"/>
    </xf>
    <xf numFmtId="41" fontId="0" fillId="0" borderId="16" xfId="2" applyFont="1" applyFill="1" applyBorder="1">
      <alignment vertical="center"/>
    </xf>
    <xf numFmtId="41" fontId="0" fillId="0" borderId="38" xfId="2" applyFont="1" applyFill="1" applyBorder="1">
      <alignment vertical="center"/>
    </xf>
    <xf numFmtId="0" fontId="5" fillId="0" borderId="18" xfId="0" applyFont="1" applyBorder="1" applyAlignment="1">
      <alignment horizontal="center" vertical="center" wrapText="1"/>
    </xf>
    <xf numFmtId="41" fontId="9" fillId="0" borderId="18" xfId="2" applyFont="1" applyBorder="1">
      <alignment vertical="center"/>
    </xf>
    <xf numFmtId="41" fontId="0" fillId="3" borderId="18" xfId="2" applyFont="1" applyFill="1" applyBorder="1">
      <alignment vertical="center"/>
    </xf>
    <xf numFmtId="41" fontId="0" fillId="0" borderId="18" xfId="2" applyFont="1" applyBorder="1">
      <alignment vertical="center"/>
    </xf>
    <xf numFmtId="41" fontId="0" fillId="0" borderId="19" xfId="2" applyFont="1" applyBorder="1">
      <alignment vertical="center"/>
    </xf>
    <xf numFmtId="41" fontId="9" fillId="2" borderId="16" xfId="2" applyFont="1" applyFill="1" applyBorder="1" applyAlignment="1">
      <alignment horizontal="center" vertical="center"/>
    </xf>
    <xf numFmtId="41" fontId="1" fillId="0" borderId="16" xfId="2" applyFont="1" applyBorder="1" applyAlignment="1">
      <alignment horizontal="center" vertical="center" wrapText="1"/>
    </xf>
    <xf numFmtId="41" fontId="0" fillId="3" borderId="16" xfId="2" applyFont="1" applyFill="1" applyBorder="1" applyAlignment="1">
      <alignment horizontal="center" vertical="center"/>
    </xf>
    <xf numFmtId="41" fontId="1" fillId="0" borderId="20" xfId="2" applyFont="1" applyBorder="1" applyAlignment="1">
      <alignment horizontal="center" vertical="center" wrapText="1"/>
    </xf>
    <xf numFmtId="41" fontId="0" fillId="0" borderId="6" xfId="0" applyNumberFormat="1" applyFill="1" applyBorder="1">
      <alignment vertical="center"/>
    </xf>
    <xf numFmtId="41" fontId="9" fillId="2" borderId="18" xfId="2" applyFont="1" applyFill="1" applyBorder="1">
      <alignment vertical="center"/>
    </xf>
    <xf numFmtId="9" fontId="0" fillId="0" borderId="0" xfId="1" applyFont="1">
      <alignment vertical="center"/>
    </xf>
    <xf numFmtId="0" fontId="0" fillId="0" borderId="2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23" xfId="0" applyNumberFormat="1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</cellXfs>
  <cellStyles count="3">
    <cellStyle name="백분율" xfId="1" builtinId="5"/>
    <cellStyle name="쉼표 [0]" xfId="2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8"/>
  <sheetViews>
    <sheetView zoomScaleNormal="100" workbookViewId="0">
      <selection activeCell="A20" sqref="A20:B22"/>
    </sheetView>
  </sheetViews>
  <sheetFormatPr defaultRowHeight="13.5"/>
  <cols>
    <col min="1" max="1" width="5.88671875" customWidth="1"/>
    <col min="2" max="2" width="5.77734375" customWidth="1"/>
    <col min="3" max="3" width="5.77734375" bestFit="1" customWidth="1"/>
    <col min="4" max="5" width="7.88671875" style="9" bestFit="1" customWidth="1"/>
    <col min="6" max="6" width="7.88671875" bestFit="1" customWidth="1"/>
    <col min="7" max="7" width="6.33203125" bestFit="1" customWidth="1"/>
    <col min="8" max="8" width="5.33203125" bestFit="1" customWidth="1"/>
    <col min="9" max="10" width="6.33203125" bestFit="1" customWidth="1"/>
    <col min="11" max="16" width="5.33203125" bestFit="1" customWidth="1"/>
    <col min="17" max="28" width="4.88671875" bestFit="1" customWidth="1"/>
    <col min="29" max="29" width="7.5546875" customWidth="1"/>
    <col min="30" max="30" width="9.21875" bestFit="1" customWidth="1"/>
    <col min="31" max="31" width="9.21875" customWidth="1"/>
    <col min="32" max="32" width="8.88671875" bestFit="1" customWidth="1"/>
    <col min="33" max="33" width="7" bestFit="1" customWidth="1"/>
  </cols>
  <sheetData>
    <row r="1" spans="1:33" ht="30" customHeight="1" thickBot="1">
      <c r="A1" s="82" t="s">
        <v>71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</row>
    <row r="2" spans="1:33" ht="25.5" customHeight="1">
      <c r="A2" s="92" t="s">
        <v>38</v>
      </c>
      <c r="B2" s="93"/>
      <c r="C2" s="89" t="s">
        <v>94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1"/>
      <c r="AC2" s="102" t="s">
        <v>73</v>
      </c>
      <c r="AD2" s="105" t="s">
        <v>72</v>
      </c>
      <c r="AE2" s="105" t="s">
        <v>76</v>
      </c>
      <c r="AF2" s="108" t="s">
        <v>58</v>
      </c>
      <c r="AG2" s="111" t="s">
        <v>57</v>
      </c>
    </row>
    <row r="3" spans="1:33" ht="27" customHeight="1">
      <c r="A3" s="94"/>
      <c r="B3" s="95"/>
      <c r="C3" s="98" t="s">
        <v>73</v>
      </c>
      <c r="D3" s="100" t="s">
        <v>39</v>
      </c>
      <c r="E3" s="70" t="s">
        <v>40</v>
      </c>
      <c r="F3" s="71"/>
      <c r="G3" s="70" t="s">
        <v>41</v>
      </c>
      <c r="H3" s="71"/>
      <c r="I3" s="70" t="s">
        <v>42</v>
      </c>
      <c r="J3" s="71"/>
      <c r="K3" s="70" t="s">
        <v>43</v>
      </c>
      <c r="L3" s="71"/>
      <c r="M3" s="70" t="s">
        <v>44</v>
      </c>
      <c r="N3" s="71"/>
      <c r="O3" s="70" t="s">
        <v>45</v>
      </c>
      <c r="P3" s="71"/>
      <c r="Q3" s="70" t="s">
        <v>46</v>
      </c>
      <c r="R3" s="71"/>
      <c r="S3" s="70" t="s">
        <v>47</v>
      </c>
      <c r="T3" s="71"/>
      <c r="U3" s="70" t="s">
        <v>48</v>
      </c>
      <c r="V3" s="71"/>
      <c r="W3" s="70" t="s">
        <v>49</v>
      </c>
      <c r="X3" s="71"/>
      <c r="Y3" s="70" t="s">
        <v>50</v>
      </c>
      <c r="Z3" s="71"/>
      <c r="AA3" s="70" t="s">
        <v>51</v>
      </c>
      <c r="AB3" s="72"/>
      <c r="AC3" s="103"/>
      <c r="AD3" s="106"/>
      <c r="AE3" s="106"/>
      <c r="AF3" s="109"/>
      <c r="AG3" s="112"/>
    </row>
    <row r="4" spans="1:33">
      <c r="A4" s="96"/>
      <c r="B4" s="97"/>
      <c r="C4" s="99"/>
      <c r="D4" s="101"/>
      <c r="E4" s="34" t="s">
        <v>82</v>
      </c>
      <c r="F4" s="34" t="s">
        <v>83</v>
      </c>
      <c r="G4" s="35" t="s">
        <v>82</v>
      </c>
      <c r="H4" s="34" t="s">
        <v>83</v>
      </c>
      <c r="I4" s="34" t="s">
        <v>82</v>
      </c>
      <c r="J4" s="34" t="s">
        <v>83</v>
      </c>
      <c r="K4" s="34" t="s">
        <v>82</v>
      </c>
      <c r="L4" s="34" t="s">
        <v>84</v>
      </c>
      <c r="M4" s="34" t="s">
        <v>82</v>
      </c>
      <c r="N4" s="34" t="s">
        <v>83</v>
      </c>
      <c r="O4" s="34" t="s">
        <v>82</v>
      </c>
      <c r="P4" s="34" t="s">
        <v>83</v>
      </c>
      <c r="Q4" s="34" t="s">
        <v>82</v>
      </c>
      <c r="R4" s="34" t="s">
        <v>83</v>
      </c>
      <c r="S4" s="34" t="s">
        <v>82</v>
      </c>
      <c r="T4" s="34" t="s">
        <v>83</v>
      </c>
      <c r="U4" s="34" t="s">
        <v>82</v>
      </c>
      <c r="V4" s="34" t="s">
        <v>83</v>
      </c>
      <c r="W4" s="34" t="s">
        <v>82</v>
      </c>
      <c r="X4" s="34" t="s">
        <v>83</v>
      </c>
      <c r="Y4" s="34" t="s">
        <v>82</v>
      </c>
      <c r="Z4" s="34" t="s">
        <v>83</v>
      </c>
      <c r="AA4" s="47" t="s">
        <v>82</v>
      </c>
      <c r="AB4" s="38" t="s">
        <v>83</v>
      </c>
      <c r="AC4" s="104"/>
      <c r="AD4" s="107"/>
      <c r="AE4" s="107"/>
      <c r="AF4" s="110"/>
      <c r="AG4" s="113"/>
    </row>
    <row r="5" spans="1:33" ht="23.1" customHeight="1">
      <c r="A5" s="79" t="s">
        <v>95</v>
      </c>
      <c r="B5" s="80"/>
      <c r="C5" s="3" t="s">
        <v>53</v>
      </c>
      <c r="D5" s="12">
        <f>SUM(D8,D11,D14,D17,D20)</f>
        <v>7108</v>
      </c>
      <c r="E5" s="12">
        <f>SUM(E8,E11,E14,E17,E20)</f>
        <v>2540</v>
      </c>
      <c r="F5" s="12">
        <f t="shared" ref="F5:AB5" si="0">SUM(F8,F11,F14,F17,F20)</f>
        <v>2348</v>
      </c>
      <c r="G5" s="12">
        <f t="shared" si="0"/>
        <v>186</v>
      </c>
      <c r="H5" s="12">
        <f t="shared" si="0"/>
        <v>177</v>
      </c>
      <c r="I5" s="12">
        <f t="shared" si="0"/>
        <v>672</v>
      </c>
      <c r="J5" s="12">
        <f t="shared" si="0"/>
        <v>613</v>
      </c>
      <c r="K5" s="12">
        <f t="shared" si="0"/>
        <v>94</v>
      </c>
      <c r="L5" s="12">
        <f t="shared" si="0"/>
        <v>95</v>
      </c>
      <c r="M5" s="12">
        <f t="shared" si="0"/>
        <v>169</v>
      </c>
      <c r="N5" s="12">
        <f t="shared" si="0"/>
        <v>124</v>
      </c>
      <c r="O5" s="12">
        <f t="shared" si="0"/>
        <v>37</v>
      </c>
      <c r="P5" s="12">
        <f t="shared" si="0"/>
        <v>31</v>
      </c>
      <c r="Q5" s="12">
        <f t="shared" si="0"/>
        <v>3</v>
      </c>
      <c r="R5" s="12">
        <f t="shared" si="0"/>
        <v>10</v>
      </c>
      <c r="S5" s="12">
        <f t="shared" si="0"/>
        <v>0</v>
      </c>
      <c r="T5" s="12">
        <f t="shared" si="0"/>
        <v>6</v>
      </c>
      <c r="U5" s="12">
        <f t="shared" si="0"/>
        <v>0</v>
      </c>
      <c r="V5" s="12">
        <f t="shared" si="0"/>
        <v>2</v>
      </c>
      <c r="W5" s="12">
        <f t="shared" si="0"/>
        <v>0</v>
      </c>
      <c r="X5" s="12">
        <f t="shared" si="0"/>
        <v>0</v>
      </c>
      <c r="Y5" s="12">
        <f t="shared" si="0"/>
        <v>0</v>
      </c>
      <c r="Z5" s="12">
        <f t="shared" si="0"/>
        <v>1</v>
      </c>
      <c r="AA5" s="12">
        <f t="shared" si="0"/>
        <v>0</v>
      </c>
      <c r="AB5" s="39">
        <f t="shared" si="0"/>
        <v>0</v>
      </c>
      <c r="AC5" s="36" t="s">
        <v>74</v>
      </c>
      <c r="AD5" s="10">
        <v>16589</v>
      </c>
      <c r="AE5" s="10">
        <f>SUM(AE6:AE7)</f>
        <v>17697</v>
      </c>
      <c r="AF5" s="11">
        <f>AE5-AD5</f>
        <v>1108</v>
      </c>
      <c r="AG5" s="14">
        <f>AF5/AE5</f>
        <v>6.2609481833079059E-2</v>
      </c>
    </row>
    <row r="6" spans="1:33" ht="27">
      <c r="A6" s="81"/>
      <c r="B6" s="80"/>
      <c r="C6" s="33" t="s">
        <v>68</v>
      </c>
      <c r="D6" s="8">
        <f>SUM(D9,D12,D15,D18,D21)</f>
        <v>3167</v>
      </c>
      <c r="E6" s="8">
        <f t="shared" ref="E6:AB6" si="1">SUM(E9,E12,E15,E18,E21)</f>
        <v>1026</v>
      </c>
      <c r="F6" s="8">
        <f t="shared" si="1"/>
        <v>1049</v>
      </c>
      <c r="G6" s="8">
        <f t="shared" si="1"/>
        <v>103</v>
      </c>
      <c r="H6" s="8">
        <f t="shared" si="1"/>
        <v>95</v>
      </c>
      <c r="I6" s="8">
        <f t="shared" si="1"/>
        <v>308</v>
      </c>
      <c r="J6" s="8">
        <f t="shared" si="1"/>
        <v>320</v>
      </c>
      <c r="K6" s="8">
        <f t="shared" si="1"/>
        <v>42</v>
      </c>
      <c r="L6" s="8">
        <f t="shared" si="1"/>
        <v>59</v>
      </c>
      <c r="M6" s="8">
        <f t="shared" si="1"/>
        <v>70</v>
      </c>
      <c r="N6" s="8">
        <f t="shared" si="1"/>
        <v>55</v>
      </c>
      <c r="O6" s="8">
        <f t="shared" si="1"/>
        <v>18</v>
      </c>
      <c r="P6" s="8">
        <f t="shared" si="1"/>
        <v>17</v>
      </c>
      <c r="Q6" s="8">
        <f t="shared" si="1"/>
        <v>3</v>
      </c>
      <c r="R6" s="8">
        <f t="shared" si="1"/>
        <v>2</v>
      </c>
      <c r="S6" s="8">
        <f t="shared" si="1"/>
        <v>0</v>
      </c>
      <c r="T6" s="8">
        <f t="shared" si="1"/>
        <v>0</v>
      </c>
      <c r="U6" s="8">
        <f t="shared" si="1"/>
        <v>0</v>
      </c>
      <c r="V6" s="8">
        <f t="shared" si="1"/>
        <v>0</v>
      </c>
      <c r="W6" s="8">
        <f t="shared" si="1"/>
        <v>0</v>
      </c>
      <c r="X6" s="8">
        <f t="shared" si="1"/>
        <v>0</v>
      </c>
      <c r="Y6" s="8">
        <f t="shared" si="1"/>
        <v>0</v>
      </c>
      <c r="Z6" s="8">
        <f t="shared" si="1"/>
        <v>0</v>
      </c>
      <c r="AA6" s="8">
        <f t="shared" si="1"/>
        <v>0</v>
      </c>
      <c r="AB6" s="51">
        <f t="shared" si="1"/>
        <v>0</v>
      </c>
      <c r="AC6" s="37" t="s">
        <v>77</v>
      </c>
      <c r="AD6" s="4">
        <v>12958</v>
      </c>
      <c r="AE6" s="4">
        <f>SUM(AE9,AE12,AE15,AE18,AE21)</f>
        <v>13555</v>
      </c>
      <c r="AF6" s="11">
        <f t="shared" ref="AF6:AF22" si="2">AE6-AD6</f>
        <v>597</v>
      </c>
      <c r="AG6" s="14">
        <f t="shared" ref="AG6:AG22" si="3">AF6/AE6</f>
        <v>4.4042788638878644E-2</v>
      </c>
    </row>
    <row r="7" spans="1:33" ht="27">
      <c r="A7" s="81"/>
      <c r="B7" s="80"/>
      <c r="C7" s="3" t="s">
        <v>69</v>
      </c>
      <c r="D7" s="8">
        <f>SUM(D10,D13,D16,D19,D22)</f>
        <v>3941</v>
      </c>
      <c r="E7" s="8">
        <f t="shared" ref="E7:AB7" si="4">SUM(E10,E13,E16,E19,E22)</f>
        <v>1514</v>
      </c>
      <c r="F7" s="8">
        <f t="shared" si="4"/>
        <v>1299</v>
      </c>
      <c r="G7" s="8">
        <f t="shared" si="4"/>
        <v>83</v>
      </c>
      <c r="H7" s="8">
        <f t="shared" si="4"/>
        <v>82</v>
      </c>
      <c r="I7" s="8">
        <f t="shared" si="4"/>
        <v>364</v>
      </c>
      <c r="J7" s="8">
        <f t="shared" si="4"/>
        <v>293</v>
      </c>
      <c r="K7" s="8">
        <f t="shared" si="4"/>
        <v>52</v>
      </c>
      <c r="L7" s="8">
        <f t="shared" si="4"/>
        <v>36</v>
      </c>
      <c r="M7" s="8">
        <f t="shared" si="4"/>
        <v>99</v>
      </c>
      <c r="N7" s="8">
        <f t="shared" si="4"/>
        <v>69</v>
      </c>
      <c r="O7" s="8">
        <f t="shared" si="4"/>
        <v>19</v>
      </c>
      <c r="P7" s="8">
        <f t="shared" si="4"/>
        <v>14</v>
      </c>
      <c r="Q7" s="8">
        <f t="shared" si="4"/>
        <v>0</v>
      </c>
      <c r="R7" s="8">
        <f t="shared" si="4"/>
        <v>8</v>
      </c>
      <c r="S7" s="8">
        <f t="shared" si="4"/>
        <v>0</v>
      </c>
      <c r="T7" s="8">
        <f t="shared" si="4"/>
        <v>6</v>
      </c>
      <c r="U7" s="8">
        <f t="shared" si="4"/>
        <v>0</v>
      </c>
      <c r="V7" s="8">
        <f t="shared" si="4"/>
        <v>2</v>
      </c>
      <c r="W7" s="8">
        <f t="shared" si="4"/>
        <v>0</v>
      </c>
      <c r="X7" s="8">
        <f t="shared" si="4"/>
        <v>0</v>
      </c>
      <c r="Y7" s="8">
        <f t="shared" si="4"/>
        <v>0</v>
      </c>
      <c r="Z7" s="8">
        <f t="shared" si="4"/>
        <v>1</v>
      </c>
      <c r="AA7" s="8">
        <f t="shared" si="4"/>
        <v>0</v>
      </c>
      <c r="AB7" s="51">
        <f t="shared" si="4"/>
        <v>0</v>
      </c>
      <c r="AC7" s="37" t="s">
        <v>78</v>
      </c>
      <c r="AD7" s="4">
        <v>3631</v>
      </c>
      <c r="AE7" s="4">
        <f>SUM(AE10,AE13,AE16,AE19,AE22)</f>
        <v>4142</v>
      </c>
      <c r="AF7" s="11">
        <f t="shared" si="2"/>
        <v>511</v>
      </c>
      <c r="AG7" s="14">
        <f t="shared" si="3"/>
        <v>0.12337035248672139</v>
      </c>
    </row>
    <row r="8" spans="1:33" ht="23.1" customHeight="1">
      <c r="A8" s="83" t="s">
        <v>96</v>
      </c>
      <c r="B8" s="84"/>
      <c r="C8" s="3" t="s">
        <v>52</v>
      </c>
      <c r="D8" s="13">
        <f>SUM(E8:AB8)</f>
        <v>2062</v>
      </c>
      <c r="E8" s="13">
        <f>SUM(E9:E10)</f>
        <v>666</v>
      </c>
      <c r="F8" s="13">
        <f t="shared" ref="F8:AB8" si="5">SUM(F9:F10)</f>
        <v>677</v>
      </c>
      <c r="G8" s="13">
        <f t="shared" si="5"/>
        <v>42</v>
      </c>
      <c r="H8" s="13">
        <f t="shared" si="5"/>
        <v>33</v>
      </c>
      <c r="I8" s="13">
        <f t="shared" si="5"/>
        <v>224</v>
      </c>
      <c r="J8" s="13">
        <f t="shared" si="5"/>
        <v>209</v>
      </c>
      <c r="K8" s="13">
        <f t="shared" si="5"/>
        <v>30</v>
      </c>
      <c r="L8" s="13">
        <f t="shared" si="5"/>
        <v>39</v>
      </c>
      <c r="M8" s="13">
        <f t="shared" si="5"/>
        <v>48</v>
      </c>
      <c r="N8" s="13">
        <f t="shared" si="5"/>
        <v>41</v>
      </c>
      <c r="O8" s="13">
        <f t="shared" si="5"/>
        <v>28</v>
      </c>
      <c r="P8" s="13">
        <f t="shared" si="5"/>
        <v>24</v>
      </c>
      <c r="Q8" s="13">
        <f t="shared" si="5"/>
        <v>0</v>
      </c>
      <c r="R8" s="13">
        <f t="shared" si="5"/>
        <v>1</v>
      </c>
      <c r="S8" s="13">
        <f t="shared" si="5"/>
        <v>0</v>
      </c>
      <c r="T8" s="13">
        <f t="shared" si="5"/>
        <v>0</v>
      </c>
      <c r="U8" s="13">
        <f t="shared" si="5"/>
        <v>0</v>
      </c>
      <c r="V8" s="13">
        <f t="shared" si="5"/>
        <v>0</v>
      </c>
      <c r="W8" s="13">
        <f t="shared" si="5"/>
        <v>0</v>
      </c>
      <c r="X8" s="13">
        <f t="shared" si="5"/>
        <v>0</v>
      </c>
      <c r="Y8" s="13">
        <f t="shared" si="5"/>
        <v>0</v>
      </c>
      <c r="Z8" s="13">
        <f t="shared" si="5"/>
        <v>0</v>
      </c>
      <c r="AA8" s="13">
        <f t="shared" si="5"/>
        <v>0</v>
      </c>
      <c r="AB8" s="41">
        <f t="shared" si="5"/>
        <v>0</v>
      </c>
      <c r="AC8" s="36" t="s">
        <v>75</v>
      </c>
      <c r="AD8" s="10">
        <v>4457</v>
      </c>
      <c r="AE8" s="10">
        <f>SUM(AE9:AE10)</f>
        <v>4876</v>
      </c>
      <c r="AF8" s="11">
        <f t="shared" si="2"/>
        <v>419</v>
      </c>
      <c r="AG8" s="14">
        <f t="shared" si="3"/>
        <v>8.5931091058244466E-2</v>
      </c>
    </row>
    <row r="9" spans="1:33" ht="27">
      <c r="A9" s="85"/>
      <c r="B9" s="86"/>
      <c r="C9" s="33" t="s">
        <v>80</v>
      </c>
      <c r="D9" s="8">
        <f>SUM(E9:AB9)</f>
        <v>958</v>
      </c>
      <c r="E9" s="8">
        <v>233</v>
      </c>
      <c r="F9" s="4">
        <v>351</v>
      </c>
      <c r="G9" s="4">
        <v>25</v>
      </c>
      <c r="H9" s="4">
        <v>17</v>
      </c>
      <c r="I9" s="4">
        <v>95</v>
      </c>
      <c r="J9" s="4">
        <v>126</v>
      </c>
      <c r="K9" s="4">
        <v>22</v>
      </c>
      <c r="L9" s="4">
        <v>33</v>
      </c>
      <c r="M9" s="4">
        <v>17</v>
      </c>
      <c r="N9" s="4">
        <v>13</v>
      </c>
      <c r="O9" s="4">
        <v>12</v>
      </c>
      <c r="P9" s="4">
        <v>14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8">
        <v>0</v>
      </c>
      <c r="AB9" s="40">
        <v>0</v>
      </c>
      <c r="AC9" s="37" t="s">
        <v>77</v>
      </c>
      <c r="AD9" s="4">
        <v>3611</v>
      </c>
      <c r="AE9" s="4">
        <v>3882</v>
      </c>
      <c r="AF9" s="11">
        <f t="shared" si="2"/>
        <v>271</v>
      </c>
      <c r="AG9" s="14">
        <f t="shared" si="3"/>
        <v>6.9809376609994853E-2</v>
      </c>
    </row>
    <row r="10" spans="1:33" ht="27">
      <c r="A10" s="87"/>
      <c r="B10" s="88"/>
      <c r="C10" s="3" t="s">
        <v>81</v>
      </c>
      <c r="D10" s="8">
        <f>SUM(E10:AB10)</f>
        <v>1104</v>
      </c>
      <c r="E10" s="8">
        <v>433</v>
      </c>
      <c r="F10" s="4">
        <v>326</v>
      </c>
      <c r="G10" s="4">
        <v>17</v>
      </c>
      <c r="H10" s="4">
        <v>16</v>
      </c>
      <c r="I10" s="4">
        <v>129</v>
      </c>
      <c r="J10" s="4">
        <v>83</v>
      </c>
      <c r="K10" s="4">
        <v>8</v>
      </c>
      <c r="L10" s="4">
        <v>6</v>
      </c>
      <c r="M10" s="4">
        <v>31</v>
      </c>
      <c r="N10" s="4">
        <v>28</v>
      </c>
      <c r="O10" s="4">
        <v>16</v>
      </c>
      <c r="P10" s="4">
        <v>10</v>
      </c>
      <c r="Q10" s="4">
        <v>0</v>
      </c>
      <c r="R10" s="4">
        <v>1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8">
        <v>0</v>
      </c>
      <c r="AB10" s="40">
        <v>0</v>
      </c>
      <c r="AC10" s="37" t="s">
        <v>78</v>
      </c>
      <c r="AD10" s="4">
        <v>846</v>
      </c>
      <c r="AE10" s="4">
        <v>994</v>
      </c>
      <c r="AF10" s="11">
        <f t="shared" si="2"/>
        <v>148</v>
      </c>
      <c r="AG10" s="14">
        <f t="shared" si="3"/>
        <v>0.1488933601609658</v>
      </c>
    </row>
    <row r="11" spans="1:33" ht="23.1" customHeight="1">
      <c r="A11" s="73" t="s">
        <v>97</v>
      </c>
      <c r="B11" s="74"/>
      <c r="C11" s="3" t="s">
        <v>54</v>
      </c>
      <c r="D11" s="13">
        <f>SUM(E11:AB11)</f>
        <v>3319</v>
      </c>
      <c r="E11" s="13">
        <f>SUM(E12:E13)</f>
        <v>1361</v>
      </c>
      <c r="F11" s="13">
        <f t="shared" ref="F11:AA11" si="6">SUM(F12:F13)</f>
        <v>1169</v>
      </c>
      <c r="G11" s="13">
        <f t="shared" si="6"/>
        <v>63</v>
      </c>
      <c r="H11" s="13">
        <f t="shared" si="6"/>
        <v>82</v>
      </c>
      <c r="I11" s="13">
        <f t="shared" si="6"/>
        <v>276</v>
      </c>
      <c r="J11" s="13">
        <f t="shared" si="6"/>
        <v>243</v>
      </c>
      <c r="K11" s="13">
        <f t="shared" si="6"/>
        <v>23</v>
      </c>
      <c r="L11" s="13">
        <f t="shared" si="6"/>
        <v>18</v>
      </c>
      <c r="M11" s="13">
        <f t="shared" si="6"/>
        <v>28</v>
      </c>
      <c r="N11" s="13">
        <f t="shared" si="6"/>
        <v>19</v>
      </c>
      <c r="O11" s="13">
        <f t="shared" si="6"/>
        <v>9</v>
      </c>
      <c r="P11" s="13">
        <f t="shared" si="6"/>
        <v>7</v>
      </c>
      <c r="Q11" s="13">
        <f t="shared" si="6"/>
        <v>3</v>
      </c>
      <c r="R11" s="13">
        <f t="shared" si="6"/>
        <v>9</v>
      </c>
      <c r="S11" s="13">
        <f t="shared" si="6"/>
        <v>0</v>
      </c>
      <c r="T11" s="13">
        <f t="shared" si="6"/>
        <v>6</v>
      </c>
      <c r="U11" s="13">
        <f t="shared" si="6"/>
        <v>0</v>
      </c>
      <c r="V11" s="13">
        <f t="shared" si="6"/>
        <v>2</v>
      </c>
      <c r="W11" s="13">
        <f t="shared" si="6"/>
        <v>0</v>
      </c>
      <c r="X11" s="13">
        <f t="shared" si="6"/>
        <v>0</v>
      </c>
      <c r="Y11" s="13">
        <f t="shared" si="6"/>
        <v>0</v>
      </c>
      <c r="Z11" s="13">
        <f t="shared" si="6"/>
        <v>1</v>
      </c>
      <c r="AA11" s="13">
        <f t="shared" si="6"/>
        <v>0</v>
      </c>
      <c r="AB11" s="41"/>
      <c r="AC11" s="36" t="s">
        <v>75</v>
      </c>
      <c r="AD11" s="10">
        <v>8496</v>
      </c>
      <c r="AE11" s="10">
        <f>SUM(AE12:AE13)</f>
        <v>8634</v>
      </c>
      <c r="AF11" s="11">
        <f t="shared" si="2"/>
        <v>138</v>
      </c>
      <c r="AG11" s="14">
        <f t="shared" si="3"/>
        <v>1.5983321751216122E-2</v>
      </c>
    </row>
    <row r="12" spans="1:33" ht="27">
      <c r="A12" s="73"/>
      <c r="B12" s="74"/>
      <c r="C12" s="33" t="s">
        <v>80</v>
      </c>
      <c r="D12" s="50">
        <f t="shared" ref="D12:D13" si="7">SUM(E12:AB12)</f>
        <v>1408</v>
      </c>
      <c r="E12" s="8">
        <v>609</v>
      </c>
      <c r="F12" s="4">
        <v>430</v>
      </c>
      <c r="G12" s="4">
        <v>33</v>
      </c>
      <c r="H12" s="4">
        <v>45</v>
      </c>
      <c r="I12" s="4">
        <v>146</v>
      </c>
      <c r="J12" s="4">
        <v>91</v>
      </c>
      <c r="K12" s="4">
        <v>9</v>
      </c>
      <c r="L12" s="4">
        <v>8</v>
      </c>
      <c r="M12" s="4">
        <v>15</v>
      </c>
      <c r="N12" s="4">
        <v>8</v>
      </c>
      <c r="O12" s="4">
        <v>6</v>
      </c>
      <c r="P12" s="4">
        <v>3</v>
      </c>
      <c r="Q12" s="4">
        <v>3</v>
      </c>
      <c r="R12" s="4">
        <v>2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8">
        <v>0</v>
      </c>
      <c r="AB12" s="40">
        <v>0</v>
      </c>
      <c r="AC12" s="37" t="s">
        <v>77</v>
      </c>
      <c r="AD12" s="4">
        <v>6355</v>
      </c>
      <c r="AE12" s="4">
        <v>6434</v>
      </c>
      <c r="AF12" s="11">
        <f t="shared" si="2"/>
        <v>79</v>
      </c>
      <c r="AG12" s="14">
        <f t="shared" si="3"/>
        <v>1.2278520360584395E-2</v>
      </c>
    </row>
    <row r="13" spans="1:33" ht="27">
      <c r="A13" s="73"/>
      <c r="B13" s="74"/>
      <c r="C13" s="3" t="s">
        <v>81</v>
      </c>
      <c r="D13" s="50">
        <f t="shared" si="7"/>
        <v>1911</v>
      </c>
      <c r="E13" s="8">
        <v>752</v>
      </c>
      <c r="F13" s="4">
        <v>739</v>
      </c>
      <c r="G13" s="4">
        <v>30</v>
      </c>
      <c r="H13" s="4">
        <v>37</v>
      </c>
      <c r="I13" s="4">
        <v>130</v>
      </c>
      <c r="J13" s="4">
        <v>152</v>
      </c>
      <c r="K13" s="4">
        <v>14</v>
      </c>
      <c r="L13" s="4">
        <v>10</v>
      </c>
      <c r="M13" s="4">
        <v>13</v>
      </c>
      <c r="N13" s="4">
        <v>11</v>
      </c>
      <c r="O13" s="4">
        <v>3</v>
      </c>
      <c r="P13" s="4">
        <v>4</v>
      </c>
      <c r="Q13" s="4">
        <v>0</v>
      </c>
      <c r="R13" s="4">
        <v>7</v>
      </c>
      <c r="S13" s="4">
        <v>0</v>
      </c>
      <c r="T13" s="4">
        <v>6</v>
      </c>
      <c r="U13" s="4">
        <v>0</v>
      </c>
      <c r="V13" s="4">
        <v>2</v>
      </c>
      <c r="W13" s="4">
        <v>0</v>
      </c>
      <c r="X13" s="4">
        <v>0</v>
      </c>
      <c r="Y13" s="4">
        <v>0</v>
      </c>
      <c r="Z13" s="4">
        <v>1</v>
      </c>
      <c r="AA13" s="48">
        <v>0</v>
      </c>
      <c r="AB13" s="40">
        <v>0</v>
      </c>
      <c r="AC13" s="37" t="s">
        <v>78</v>
      </c>
      <c r="AD13" s="4">
        <v>2141</v>
      </c>
      <c r="AE13" s="4">
        <v>2200</v>
      </c>
      <c r="AF13" s="11">
        <f t="shared" si="2"/>
        <v>59</v>
      </c>
      <c r="AG13" s="14">
        <f t="shared" si="3"/>
        <v>2.6818181818181817E-2</v>
      </c>
    </row>
    <row r="14" spans="1:33" ht="23.1" customHeight="1">
      <c r="A14" s="73" t="s">
        <v>98</v>
      </c>
      <c r="B14" s="74"/>
      <c r="C14" s="3" t="s">
        <v>54</v>
      </c>
      <c r="D14" s="13">
        <f t="shared" ref="D14:D22" si="8">SUM(E14:AB14)</f>
        <v>1172</v>
      </c>
      <c r="E14" s="13">
        <f>SUM(E15:E16)</f>
        <v>331</v>
      </c>
      <c r="F14" s="13">
        <f t="shared" ref="F14:AB14" si="9">SUM(F15:F16)</f>
        <v>334</v>
      </c>
      <c r="G14" s="13">
        <f t="shared" si="9"/>
        <v>60</v>
      </c>
      <c r="H14" s="13">
        <f t="shared" si="9"/>
        <v>42</v>
      </c>
      <c r="I14" s="13">
        <f t="shared" si="9"/>
        <v>96</v>
      </c>
      <c r="J14" s="13">
        <f t="shared" si="9"/>
        <v>95</v>
      </c>
      <c r="K14" s="13">
        <f t="shared" si="9"/>
        <v>31</v>
      </c>
      <c r="L14" s="13">
        <f t="shared" si="9"/>
        <v>33</v>
      </c>
      <c r="M14" s="13">
        <f t="shared" si="9"/>
        <v>89</v>
      </c>
      <c r="N14" s="13">
        <f t="shared" si="9"/>
        <v>61</v>
      </c>
      <c r="O14" s="13">
        <f t="shared" si="9"/>
        <v>0</v>
      </c>
      <c r="P14" s="13">
        <f t="shared" si="9"/>
        <v>0</v>
      </c>
      <c r="Q14" s="13">
        <f t="shared" si="9"/>
        <v>0</v>
      </c>
      <c r="R14" s="13">
        <f t="shared" si="9"/>
        <v>0</v>
      </c>
      <c r="S14" s="13">
        <f t="shared" si="9"/>
        <v>0</v>
      </c>
      <c r="T14" s="13">
        <f t="shared" si="9"/>
        <v>0</v>
      </c>
      <c r="U14" s="13">
        <f t="shared" si="9"/>
        <v>0</v>
      </c>
      <c r="V14" s="13">
        <f t="shared" si="9"/>
        <v>0</v>
      </c>
      <c r="W14" s="13">
        <f t="shared" si="9"/>
        <v>0</v>
      </c>
      <c r="X14" s="13">
        <f t="shared" si="9"/>
        <v>0</v>
      </c>
      <c r="Y14" s="13">
        <f t="shared" si="9"/>
        <v>0</v>
      </c>
      <c r="Z14" s="13">
        <f t="shared" si="9"/>
        <v>0</v>
      </c>
      <c r="AA14" s="13">
        <f t="shared" si="9"/>
        <v>0</v>
      </c>
      <c r="AB14" s="41">
        <f t="shared" si="9"/>
        <v>0</v>
      </c>
      <c r="AC14" s="36" t="s">
        <v>75</v>
      </c>
      <c r="AD14" s="10">
        <v>2442</v>
      </c>
      <c r="AE14" s="10">
        <f>SUM(AE15:AE16)</f>
        <v>2791</v>
      </c>
      <c r="AF14" s="11">
        <f t="shared" si="2"/>
        <v>349</v>
      </c>
      <c r="AG14" s="14">
        <f t="shared" si="3"/>
        <v>0.12504478681476172</v>
      </c>
    </row>
    <row r="15" spans="1:33" ht="27">
      <c r="A15" s="73"/>
      <c r="B15" s="74"/>
      <c r="C15" s="33" t="s">
        <v>80</v>
      </c>
      <c r="D15" s="8">
        <f t="shared" si="8"/>
        <v>543</v>
      </c>
      <c r="E15" s="8">
        <v>111</v>
      </c>
      <c r="F15" s="4">
        <v>185</v>
      </c>
      <c r="G15" s="4">
        <v>33</v>
      </c>
      <c r="H15" s="4">
        <v>20</v>
      </c>
      <c r="I15" s="4">
        <v>40</v>
      </c>
      <c r="J15" s="4">
        <v>67</v>
      </c>
      <c r="K15" s="4">
        <v>8</v>
      </c>
      <c r="L15" s="4">
        <v>13</v>
      </c>
      <c r="M15" s="4">
        <v>35</v>
      </c>
      <c r="N15" s="4">
        <v>31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8">
        <v>0</v>
      </c>
      <c r="AB15" s="40">
        <v>0</v>
      </c>
      <c r="AC15" s="37" t="s">
        <v>77</v>
      </c>
      <c r="AD15" s="4">
        <v>2020</v>
      </c>
      <c r="AE15" s="4">
        <v>2107</v>
      </c>
      <c r="AF15" s="11">
        <f t="shared" si="2"/>
        <v>87</v>
      </c>
      <c r="AG15" s="14">
        <f t="shared" si="3"/>
        <v>4.129093497864262E-2</v>
      </c>
    </row>
    <row r="16" spans="1:33" ht="27">
      <c r="A16" s="73"/>
      <c r="B16" s="74"/>
      <c r="C16" s="3" t="s">
        <v>81</v>
      </c>
      <c r="D16" s="8">
        <f t="shared" si="8"/>
        <v>629</v>
      </c>
      <c r="E16" s="8">
        <v>220</v>
      </c>
      <c r="F16" s="4">
        <v>149</v>
      </c>
      <c r="G16" s="4">
        <v>27</v>
      </c>
      <c r="H16" s="4">
        <v>22</v>
      </c>
      <c r="I16" s="4">
        <v>56</v>
      </c>
      <c r="J16" s="4">
        <v>28</v>
      </c>
      <c r="K16" s="4">
        <v>23</v>
      </c>
      <c r="L16" s="4">
        <v>20</v>
      </c>
      <c r="M16" s="4">
        <v>54</v>
      </c>
      <c r="N16" s="4">
        <v>30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8">
        <v>0</v>
      </c>
      <c r="AB16" s="40">
        <v>0</v>
      </c>
      <c r="AC16" s="37" t="s">
        <v>78</v>
      </c>
      <c r="AD16" s="4">
        <v>422</v>
      </c>
      <c r="AE16" s="4">
        <v>684</v>
      </c>
      <c r="AF16" s="11">
        <f t="shared" si="2"/>
        <v>262</v>
      </c>
      <c r="AG16" s="14">
        <f t="shared" si="3"/>
        <v>0.38304093567251463</v>
      </c>
    </row>
    <row r="17" spans="1:33" ht="23.1" customHeight="1">
      <c r="A17" s="75" t="s">
        <v>99</v>
      </c>
      <c r="B17" s="76"/>
      <c r="C17" s="3" t="s">
        <v>54</v>
      </c>
      <c r="D17" s="13">
        <f t="shared" si="8"/>
        <v>343</v>
      </c>
      <c r="E17" s="13">
        <f>SUM(E18:E19)</f>
        <v>103</v>
      </c>
      <c r="F17" s="13">
        <f t="shared" ref="F17:AB17" si="10">SUM(F18:F19)</f>
        <v>98</v>
      </c>
      <c r="G17" s="13">
        <f t="shared" si="10"/>
        <v>11</v>
      </c>
      <c r="H17" s="13">
        <f t="shared" si="10"/>
        <v>11</v>
      </c>
      <c r="I17" s="13">
        <f t="shared" si="10"/>
        <v>52</v>
      </c>
      <c r="J17" s="13">
        <f t="shared" si="10"/>
        <v>46</v>
      </c>
      <c r="K17" s="13">
        <f t="shared" si="10"/>
        <v>10</v>
      </c>
      <c r="L17" s="13">
        <f t="shared" si="10"/>
        <v>5</v>
      </c>
      <c r="M17" s="13">
        <f t="shared" si="10"/>
        <v>4</v>
      </c>
      <c r="N17" s="13">
        <f t="shared" si="10"/>
        <v>3</v>
      </c>
      <c r="O17" s="13">
        <f t="shared" si="10"/>
        <v>0</v>
      </c>
      <c r="P17" s="13">
        <f t="shared" si="10"/>
        <v>0</v>
      </c>
      <c r="Q17" s="13">
        <f t="shared" si="10"/>
        <v>0</v>
      </c>
      <c r="R17" s="13">
        <f t="shared" si="10"/>
        <v>0</v>
      </c>
      <c r="S17" s="13">
        <f t="shared" si="10"/>
        <v>0</v>
      </c>
      <c r="T17" s="13">
        <f t="shared" si="10"/>
        <v>0</v>
      </c>
      <c r="U17" s="13">
        <f t="shared" si="10"/>
        <v>0</v>
      </c>
      <c r="V17" s="13">
        <f t="shared" si="10"/>
        <v>0</v>
      </c>
      <c r="W17" s="13">
        <f t="shared" si="10"/>
        <v>0</v>
      </c>
      <c r="X17" s="13">
        <f t="shared" si="10"/>
        <v>0</v>
      </c>
      <c r="Y17" s="13">
        <f t="shared" si="10"/>
        <v>0</v>
      </c>
      <c r="Z17" s="13">
        <f t="shared" si="10"/>
        <v>0</v>
      </c>
      <c r="AA17" s="13">
        <f t="shared" si="10"/>
        <v>0</v>
      </c>
      <c r="AB17" s="41">
        <f t="shared" si="10"/>
        <v>0</v>
      </c>
      <c r="AC17" s="36" t="s">
        <v>75</v>
      </c>
      <c r="AD17" s="10">
        <v>676</v>
      </c>
      <c r="AE17" s="10">
        <f>SUM(AE18:AE19)</f>
        <v>800</v>
      </c>
      <c r="AF17" s="11">
        <f t="shared" si="2"/>
        <v>124</v>
      </c>
      <c r="AG17" s="14">
        <f t="shared" si="3"/>
        <v>0.155</v>
      </c>
    </row>
    <row r="18" spans="1:33" ht="27">
      <c r="A18" s="75"/>
      <c r="B18" s="76"/>
      <c r="C18" s="33" t="s">
        <v>80</v>
      </c>
      <c r="D18" s="8">
        <f t="shared" si="8"/>
        <v>149</v>
      </c>
      <c r="E18" s="8">
        <v>33</v>
      </c>
      <c r="F18" s="4">
        <v>47</v>
      </c>
      <c r="G18" s="4">
        <v>6</v>
      </c>
      <c r="H18" s="4">
        <v>6</v>
      </c>
      <c r="I18" s="4">
        <v>17</v>
      </c>
      <c r="J18" s="4">
        <v>26</v>
      </c>
      <c r="K18" s="4">
        <v>3</v>
      </c>
      <c r="L18" s="4">
        <v>5</v>
      </c>
      <c r="M18" s="4">
        <v>3</v>
      </c>
      <c r="N18" s="4">
        <v>3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8">
        <v>0</v>
      </c>
      <c r="AB18" s="40">
        <v>0</v>
      </c>
      <c r="AC18" s="37" t="s">
        <v>77</v>
      </c>
      <c r="AD18" s="4">
        <v>542</v>
      </c>
      <c r="AE18" s="4">
        <v>653</v>
      </c>
      <c r="AF18" s="11">
        <f t="shared" si="2"/>
        <v>111</v>
      </c>
      <c r="AG18" s="14">
        <f t="shared" si="3"/>
        <v>0.16998468606431852</v>
      </c>
    </row>
    <row r="19" spans="1:33" ht="27">
      <c r="A19" s="75"/>
      <c r="B19" s="76"/>
      <c r="C19" s="3" t="s">
        <v>81</v>
      </c>
      <c r="D19" s="8">
        <f t="shared" si="8"/>
        <v>194</v>
      </c>
      <c r="E19" s="8">
        <v>70</v>
      </c>
      <c r="F19" s="4">
        <v>51</v>
      </c>
      <c r="G19" s="4">
        <v>5</v>
      </c>
      <c r="H19" s="4">
        <v>5</v>
      </c>
      <c r="I19" s="4">
        <v>35</v>
      </c>
      <c r="J19" s="4">
        <v>20</v>
      </c>
      <c r="K19" s="4">
        <v>7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8">
        <v>0</v>
      </c>
      <c r="AB19" s="40">
        <v>0</v>
      </c>
      <c r="AC19" s="37" t="s">
        <v>78</v>
      </c>
      <c r="AD19" s="4">
        <v>134</v>
      </c>
      <c r="AE19" s="4">
        <v>147</v>
      </c>
      <c r="AF19" s="11">
        <f t="shared" si="2"/>
        <v>13</v>
      </c>
      <c r="AG19" s="14">
        <f t="shared" si="3"/>
        <v>8.8435374149659865E-2</v>
      </c>
    </row>
    <row r="20" spans="1:33" ht="23.1" customHeight="1">
      <c r="A20" s="75" t="s">
        <v>100</v>
      </c>
      <c r="B20" s="76"/>
      <c r="C20" s="3" t="s">
        <v>54</v>
      </c>
      <c r="D20" s="13">
        <f t="shared" si="8"/>
        <v>212</v>
      </c>
      <c r="E20" s="13">
        <f>SUM(E21:E22)</f>
        <v>79</v>
      </c>
      <c r="F20" s="13">
        <f t="shared" ref="F20:AB20" si="11">SUM(F21:F22)</f>
        <v>70</v>
      </c>
      <c r="G20" s="13">
        <f t="shared" si="11"/>
        <v>10</v>
      </c>
      <c r="H20" s="13">
        <f t="shared" si="11"/>
        <v>9</v>
      </c>
      <c r="I20" s="13">
        <f t="shared" si="11"/>
        <v>24</v>
      </c>
      <c r="J20" s="13">
        <f t="shared" si="11"/>
        <v>20</v>
      </c>
      <c r="K20" s="13">
        <f t="shared" si="11"/>
        <v>0</v>
      </c>
      <c r="L20" s="13">
        <f t="shared" si="11"/>
        <v>0</v>
      </c>
      <c r="M20" s="13">
        <f t="shared" si="11"/>
        <v>0</v>
      </c>
      <c r="N20" s="13">
        <f t="shared" si="11"/>
        <v>0</v>
      </c>
      <c r="O20" s="13">
        <f t="shared" si="11"/>
        <v>0</v>
      </c>
      <c r="P20" s="13">
        <f t="shared" si="11"/>
        <v>0</v>
      </c>
      <c r="Q20" s="13">
        <f t="shared" si="11"/>
        <v>0</v>
      </c>
      <c r="R20" s="13">
        <f t="shared" si="11"/>
        <v>0</v>
      </c>
      <c r="S20" s="13">
        <f t="shared" si="11"/>
        <v>0</v>
      </c>
      <c r="T20" s="13">
        <f t="shared" si="11"/>
        <v>0</v>
      </c>
      <c r="U20" s="13">
        <f t="shared" si="11"/>
        <v>0</v>
      </c>
      <c r="V20" s="13">
        <f t="shared" si="11"/>
        <v>0</v>
      </c>
      <c r="W20" s="13">
        <f t="shared" si="11"/>
        <v>0</v>
      </c>
      <c r="X20" s="13">
        <f t="shared" si="11"/>
        <v>0</v>
      </c>
      <c r="Y20" s="13">
        <f t="shared" si="11"/>
        <v>0</v>
      </c>
      <c r="Z20" s="13">
        <f t="shared" si="11"/>
        <v>0</v>
      </c>
      <c r="AA20" s="13">
        <f t="shared" si="11"/>
        <v>0</v>
      </c>
      <c r="AB20" s="41">
        <f t="shared" si="11"/>
        <v>0</v>
      </c>
      <c r="AC20" s="36" t="s">
        <v>75</v>
      </c>
      <c r="AD20" s="10">
        <v>518</v>
      </c>
      <c r="AE20" s="10">
        <f>SUM(AE21:AE22)</f>
        <v>596</v>
      </c>
      <c r="AF20" s="11">
        <f t="shared" si="2"/>
        <v>78</v>
      </c>
      <c r="AG20" s="14">
        <f t="shared" si="3"/>
        <v>0.13087248322147652</v>
      </c>
    </row>
    <row r="21" spans="1:33" ht="27">
      <c r="A21" s="75"/>
      <c r="B21" s="76"/>
      <c r="C21" s="33" t="s">
        <v>80</v>
      </c>
      <c r="D21" s="8">
        <f t="shared" si="8"/>
        <v>109</v>
      </c>
      <c r="E21" s="8">
        <v>40</v>
      </c>
      <c r="F21" s="4">
        <v>36</v>
      </c>
      <c r="G21" s="4">
        <v>6</v>
      </c>
      <c r="H21" s="4">
        <v>7</v>
      </c>
      <c r="I21" s="4">
        <v>10</v>
      </c>
      <c r="J21" s="4">
        <v>10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8">
        <v>0</v>
      </c>
      <c r="AB21" s="40">
        <v>0</v>
      </c>
      <c r="AC21" s="37" t="s">
        <v>77</v>
      </c>
      <c r="AD21" s="4">
        <v>430</v>
      </c>
      <c r="AE21" s="4">
        <v>479</v>
      </c>
      <c r="AF21" s="11">
        <f t="shared" si="2"/>
        <v>49</v>
      </c>
      <c r="AG21" s="14">
        <f t="shared" si="3"/>
        <v>0.1022964509394572</v>
      </c>
    </row>
    <row r="22" spans="1:33" ht="27.75" thickBot="1">
      <c r="A22" s="77"/>
      <c r="B22" s="78"/>
      <c r="C22" s="15" t="s">
        <v>81</v>
      </c>
      <c r="D22" s="16">
        <f t="shared" si="8"/>
        <v>103</v>
      </c>
      <c r="E22" s="16">
        <v>39</v>
      </c>
      <c r="F22" s="17">
        <v>34</v>
      </c>
      <c r="G22" s="17">
        <v>4</v>
      </c>
      <c r="H22" s="17">
        <v>2</v>
      </c>
      <c r="I22" s="17">
        <v>14</v>
      </c>
      <c r="J22" s="17">
        <v>10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49">
        <v>0</v>
      </c>
      <c r="AB22" s="42">
        <v>0</v>
      </c>
      <c r="AC22" s="43" t="s">
        <v>78</v>
      </c>
      <c r="AD22" s="17">
        <v>88</v>
      </c>
      <c r="AE22" s="17">
        <v>117</v>
      </c>
      <c r="AF22" s="18">
        <f t="shared" si="2"/>
        <v>29</v>
      </c>
      <c r="AG22" s="19">
        <f t="shared" si="3"/>
        <v>0.24786324786324787</v>
      </c>
    </row>
    <row r="28" spans="1:33">
      <c r="Z28" t="s">
        <v>79</v>
      </c>
    </row>
  </sheetData>
  <mergeCells count="28">
    <mergeCell ref="M3:N3"/>
    <mergeCell ref="A1:AG1"/>
    <mergeCell ref="A8:B10"/>
    <mergeCell ref="A11:B13"/>
    <mergeCell ref="C2:AB2"/>
    <mergeCell ref="K3:L3"/>
    <mergeCell ref="A2:B4"/>
    <mergeCell ref="C3:C4"/>
    <mergeCell ref="D3:D4"/>
    <mergeCell ref="AC2:AC4"/>
    <mergeCell ref="AD2:AD4"/>
    <mergeCell ref="AE2:AE4"/>
    <mergeCell ref="AF2:AF4"/>
    <mergeCell ref="AG2:AG4"/>
    <mergeCell ref="G3:H3"/>
    <mergeCell ref="I3:J3"/>
    <mergeCell ref="A14:B16"/>
    <mergeCell ref="A17:B19"/>
    <mergeCell ref="A20:B22"/>
    <mergeCell ref="A5:B7"/>
    <mergeCell ref="E3:F3"/>
    <mergeCell ref="Q3:R3"/>
    <mergeCell ref="O3:P3"/>
    <mergeCell ref="AA3:AB3"/>
    <mergeCell ref="Y3:Z3"/>
    <mergeCell ref="W3:X3"/>
    <mergeCell ref="U3:V3"/>
    <mergeCell ref="S3:T3"/>
  </mergeCells>
  <phoneticPr fontId="2" type="noConversion"/>
  <pageMargins left="0.19685039370078741" right="0.19685039370078741" top="0.78740157480314965" bottom="0.70866141732283472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61"/>
  <sheetViews>
    <sheetView tabSelected="1" zoomScaleNormal="100" workbookViewId="0">
      <pane xSplit="3" ySplit="4" topLeftCell="K5" activePane="bottomRight" state="frozen"/>
      <selection pane="topRight" activeCell="D1" sqref="D1"/>
      <selection pane="bottomLeft" activeCell="A5" sqref="A5"/>
      <selection pane="bottomRight" activeCell="B1" sqref="B1:AH1"/>
    </sheetView>
  </sheetViews>
  <sheetFormatPr defaultRowHeight="13.5"/>
  <cols>
    <col min="1" max="1" width="1.109375" customWidth="1"/>
    <col min="2" max="2" width="5.5546875" customWidth="1"/>
    <col min="3" max="3" width="7.88671875" customWidth="1"/>
    <col min="4" max="4" width="6.44140625" customWidth="1"/>
    <col min="5" max="5" width="9.77734375" bestFit="1" customWidth="1"/>
    <col min="6" max="7" width="8.6640625" bestFit="1" customWidth="1"/>
    <col min="8" max="9" width="6.88671875" bestFit="1" customWidth="1"/>
    <col min="10" max="11" width="8.6640625" bestFit="1" customWidth="1"/>
    <col min="12" max="15" width="6.88671875" bestFit="1" customWidth="1"/>
    <col min="16" max="16" width="6.33203125" bestFit="1" customWidth="1"/>
    <col min="17" max="17" width="6.88671875" bestFit="1" customWidth="1"/>
    <col min="18" max="19" width="5.33203125" bestFit="1" customWidth="1"/>
    <col min="20" max="23" width="4.33203125" bestFit="1" customWidth="1"/>
    <col min="24" max="24" width="5.21875" customWidth="1"/>
    <col min="25" max="25" width="5.33203125" bestFit="1" customWidth="1"/>
    <col min="26" max="29" width="4.33203125" bestFit="1" customWidth="1"/>
    <col min="30" max="30" width="7.109375" bestFit="1" customWidth="1"/>
    <col min="33" max="33" width="7.88671875" bestFit="1" customWidth="1"/>
    <col min="34" max="34" width="7" bestFit="1" customWidth="1"/>
  </cols>
  <sheetData>
    <row r="1" spans="1:34" ht="33" customHeight="1" thickBot="1">
      <c r="B1" s="134" t="s">
        <v>93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</row>
    <row r="2" spans="1:34" ht="33" customHeight="1">
      <c r="A2" s="22"/>
      <c r="B2" s="92" t="s">
        <v>37</v>
      </c>
      <c r="C2" s="93"/>
      <c r="D2" s="136" t="s">
        <v>0</v>
      </c>
      <c r="E2" s="122" t="s">
        <v>94</v>
      </c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3"/>
      <c r="AD2" s="140" t="s">
        <v>88</v>
      </c>
      <c r="AE2" s="124" t="s">
        <v>86</v>
      </c>
      <c r="AF2" s="124" t="s">
        <v>85</v>
      </c>
      <c r="AG2" s="127" t="s">
        <v>59</v>
      </c>
      <c r="AH2" s="114" t="s">
        <v>60</v>
      </c>
    </row>
    <row r="3" spans="1:34" ht="42" customHeight="1">
      <c r="A3" s="23"/>
      <c r="B3" s="94"/>
      <c r="C3" s="95"/>
      <c r="D3" s="137"/>
      <c r="E3" s="138" t="s">
        <v>61</v>
      </c>
      <c r="F3" s="117" t="s">
        <v>62</v>
      </c>
      <c r="G3" s="118"/>
      <c r="H3" s="117" t="s">
        <v>63</v>
      </c>
      <c r="I3" s="118"/>
      <c r="J3" s="117" t="s">
        <v>64</v>
      </c>
      <c r="K3" s="118"/>
      <c r="L3" s="117" t="s">
        <v>65</v>
      </c>
      <c r="M3" s="118"/>
      <c r="N3" s="117" t="s">
        <v>66</v>
      </c>
      <c r="O3" s="118"/>
      <c r="P3" s="117" t="s">
        <v>45</v>
      </c>
      <c r="Q3" s="118"/>
      <c r="R3" s="117" t="s">
        <v>46</v>
      </c>
      <c r="S3" s="118"/>
      <c r="T3" s="117" t="s">
        <v>67</v>
      </c>
      <c r="U3" s="118"/>
      <c r="V3" s="117" t="s">
        <v>48</v>
      </c>
      <c r="W3" s="118"/>
      <c r="X3" s="117" t="s">
        <v>49</v>
      </c>
      <c r="Y3" s="118"/>
      <c r="Z3" s="117" t="s">
        <v>50</v>
      </c>
      <c r="AA3" s="118"/>
      <c r="AB3" s="117" t="s">
        <v>51</v>
      </c>
      <c r="AC3" s="135"/>
      <c r="AD3" s="141"/>
      <c r="AE3" s="125"/>
      <c r="AF3" s="125"/>
      <c r="AG3" s="128"/>
      <c r="AH3" s="115"/>
    </row>
    <row r="4" spans="1:34">
      <c r="A4" s="23"/>
      <c r="B4" s="96"/>
      <c r="C4" s="97"/>
      <c r="D4" s="99"/>
      <c r="E4" s="139"/>
      <c r="F4" s="2" t="s">
        <v>82</v>
      </c>
      <c r="G4" s="46" t="s">
        <v>83</v>
      </c>
      <c r="H4" s="46" t="s">
        <v>82</v>
      </c>
      <c r="I4" s="46" t="s">
        <v>83</v>
      </c>
      <c r="J4" s="46" t="s">
        <v>82</v>
      </c>
      <c r="K4" s="46" t="s">
        <v>83</v>
      </c>
      <c r="L4" s="46" t="s">
        <v>82</v>
      </c>
      <c r="M4" s="46" t="s">
        <v>83</v>
      </c>
      <c r="N4" s="46" t="s">
        <v>82</v>
      </c>
      <c r="O4" s="46" t="s">
        <v>83</v>
      </c>
      <c r="P4" s="46" t="s">
        <v>82</v>
      </c>
      <c r="Q4" s="46" t="s">
        <v>83</v>
      </c>
      <c r="R4" s="46" t="s">
        <v>82</v>
      </c>
      <c r="S4" s="46" t="s">
        <v>83</v>
      </c>
      <c r="T4" s="46" t="s">
        <v>82</v>
      </c>
      <c r="U4" s="46" t="s">
        <v>83</v>
      </c>
      <c r="V4" s="46" t="s">
        <v>82</v>
      </c>
      <c r="W4" s="46" t="s">
        <v>83</v>
      </c>
      <c r="X4" s="46" t="s">
        <v>82</v>
      </c>
      <c r="Y4" s="46" t="s">
        <v>83</v>
      </c>
      <c r="Z4" s="46" t="s">
        <v>82</v>
      </c>
      <c r="AA4" s="46" t="s">
        <v>83</v>
      </c>
      <c r="AB4" s="46" t="s">
        <v>82</v>
      </c>
      <c r="AC4" s="58" t="s">
        <v>83</v>
      </c>
      <c r="AD4" s="142"/>
      <c r="AE4" s="126"/>
      <c r="AF4" s="126"/>
      <c r="AG4" s="129"/>
      <c r="AH4" s="116"/>
    </row>
    <row r="5" spans="1:34" ht="24.75" customHeight="1">
      <c r="A5" s="23"/>
      <c r="B5" s="119" t="s">
        <v>101</v>
      </c>
      <c r="C5" s="120"/>
      <c r="D5" s="5" t="s">
        <v>55</v>
      </c>
      <c r="E5" s="25">
        <f>SUM(E6:E7)</f>
        <v>14741</v>
      </c>
      <c r="F5" s="25">
        <f>SUM(F6:F7)</f>
        <v>4912</v>
      </c>
      <c r="G5" s="25">
        <f t="shared" ref="G5:AC5" si="0">SUM(G6:G7)</f>
        <v>4517</v>
      </c>
      <c r="H5" s="25">
        <f t="shared" si="0"/>
        <v>294</v>
      </c>
      <c r="I5" s="25">
        <f t="shared" si="0"/>
        <v>291</v>
      </c>
      <c r="J5" s="25">
        <f t="shared" si="0"/>
        <v>1795</v>
      </c>
      <c r="K5" s="25">
        <f t="shared" si="0"/>
        <v>1639</v>
      </c>
      <c r="L5" s="25">
        <f t="shared" si="0"/>
        <v>208</v>
      </c>
      <c r="M5" s="25">
        <f t="shared" si="0"/>
        <v>139</v>
      </c>
      <c r="N5" s="25">
        <f t="shared" si="0"/>
        <v>116</v>
      </c>
      <c r="O5" s="25">
        <f t="shared" si="0"/>
        <v>111</v>
      </c>
      <c r="P5" s="25">
        <f t="shared" si="0"/>
        <v>238</v>
      </c>
      <c r="Q5" s="25">
        <f t="shared" si="0"/>
        <v>206</v>
      </c>
      <c r="R5" s="25">
        <f t="shared" si="0"/>
        <v>98</v>
      </c>
      <c r="S5" s="25">
        <f t="shared" si="0"/>
        <v>86</v>
      </c>
      <c r="T5" s="25">
        <f t="shared" si="0"/>
        <v>4</v>
      </c>
      <c r="U5" s="25">
        <f t="shared" si="0"/>
        <v>5</v>
      </c>
      <c r="V5" s="25">
        <f t="shared" si="0"/>
        <v>3</v>
      </c>
      <c r="W5" s="25">
        <f t="shared" si="0"/>
        <v>4</v>
      </c>
      <c r="X5" s="25">
        <f t="shared" si="0"/>
        <v>35</v>
      </c>
      <c r="Y5" s="25">
        <f t="shared" si="0"/>
        <v>28</v>
      </c>
      <c r="Z5" s="25">
        <f t="shared" si="0"/>
        <v>1</v>
      </c>
      <c r="AA5" s="25">
        <f t="shared" si="0"/>
        <v>1</v>
      </c>
      <c r="AB5" s="25">
        <f t="shared" si="0"/>
        <v>5</v>
      </c>
      <c r="AC5" s="68">
        <f t="shared" si="0"/>
        <v>5</v>
      </c>
      <c r="AD5" s="63" t="s">
        <v>89</v>
      </c>
      <c r="AE5" s="55">
        <v>25795</v>
      </c>
      <c r="AF5" s="26">
        <f>SUM(AF6:AF7)</f>
        <v>33072</v>
      </c>
      <c r="AG5" s="52">
        <f>AF5-AE5</f>
        <v>7277</v>
      </c>
      <c r="AH5" s="20">
        <f>AG5/AF5</f>
        <v>0.22003507498790517</v>
      </c>
    </row>
    <row r="6" spans="1:34" ht="27">
      <c r="A6" s="23"/>
      <c r="B6" s="121"/>
      <c r="C6" s="120"/>
      <c r="D6" s="1" t="s">
        <v>68</v>
      </c>
      <c r="E6" s="27">
        <f>SUM(F6:AC6)</f>
        <v>7209</v>
      </c>
      <c r="F6" s="27">
        <f>SUM(F9,F12,F15,F18,F21,F24,F27,F30,F33,F36,F39,F42,F45,F48,F51,F54,F57,F60)</f>
        <v>2226</v>
      </c>
      <c r="G6" s="27">
        <f t="shared" ref="G6:AC6" si="1">SUM(G9,G12,G15,G18,G21,G24,G27,G30,G33,G36,G39,G42,G45,G48,G51,G54,G57,G60)</f>
        <v>2218</v>
      </c>
      <c r="H6" s="27">
        <f t="shared" si="1"/>
        <v>160</v>
      </c>
      <c r="I6" s="27">
        <f t="shared" si="1"/>
        <v>156</v>
      </c>
      <c r="J6" s="27">
        <f t="shared" si="1"/>
        <v>907</v>
      </c>
      <c r="K6" s="27">
        <f t="shared" si="1"/>
        <v>864</v>
      </c>
      <c r="L6" s="27">
        <f t="shared" si="1"/>
        <v>101</v>
      </c>
      <c r="M6" s="27">
        <f t="shared" si="1"/>
        <v>92</v>
      </c>
      <c r="N6" s="27">
        <f t="shared" si="1"/>
        <v>68</v>
      </c>
      <c r="O6" s="27">
        <f t="shared" si="1"/>
        <v>72</v>
      </c>
      <c r="P6" s="27">
        <f t="shared" si="1"/>
        <v>98</v>
      </c>
      <c r="Q6" s="27">
        <f t="shared" si="1"/>
        <v>112</v>
      </c>
      <c r="R6" s="27">
        <f t="shared" si="1"/>
        <v>31</v>
      </c>
      <c r="S6" s="27">
        <f t="shared" si="1"/>
        <v>51</v>
      </c>
      <c r="T6" s="27">
        <f t="shared" si="1"/>
        <v>0</v>
      </c>
      <c r="U6" s="27">
        <f t="shared" si="1"/>
        <v>4</v>
      </c>
      <c r="V6" s="27">
        <f t="shared" si="1"/>
        <v>0</v>
      </c>
      <c r="W6" s="27">
        <f t="shared" si="1"/>
        <v>3</v>
      </c>
      <c r="X6" s="27">
        <f t="shared" si="1"/>
        <v>18</v>
      </c>
      <c r="Y6" s="27">
        <f t="shared" si="1"/>
        <v>19</v>
      </c>
      <c r="Z6" s="27">
        <f t="shared" si="1"/>
        <v>0</v>
      </c>
      <c r="AA6" s="27">
        <f t="shared" si="1"/>
        <v>0</v>
      </c>
      <c r="AB6" s="27">
        <f t="shared" si="1"/>
        <v>4</v>
      </c>
      <c r="AC6" s="59">
        <f t="shared" si="1"/>
        <v>5</v>
      </c>
      <c r="AD6" s="64" t="s">
        <v>90</v>
      </c>
      <c r="AE6" s="56">
        <v>21574</v>
      </c>
      <c r="AF6" s="28">
        <f>SUM(AF9,AF12,AF15,AF18,AF21,AF24,AF27,AF30,AF33,AF36,AF39,AF42,AF45,AF48,AF51,AF54,AF57,AF60)</f>
        <v>27308</v>
      </c>
      <c r="AG6" s="52">
        <f t="shared" ref="AG6:AG61" si="2">AF6-AE6</f>
        <v>5734</v>
      </c>
      <c r="AH6" s="20">
        <f t="shared" ref="AH6:AH28" si="3">AG6/AF6</f>
        <v>0.20997509887212537</v>
      </c>
    </row>
    <row r="7" spans="1:34" ht="27">
      <c r="A7" s="23"/>
      <c r="B7" s="121"/>
      <c r="C7" s="120"/>
      <c r="D7" s="44" t="s">
        <v>70</v>
      </c>
      <c r="E7" s="27">
        <f>SUM(F7:AC7)</f>
        <v>7532</v>
      </c>
      <c r="F7" s="27">
        <f>SUM(F10,F13,F16,F19,F22,F25,F28,F31,F34,F37,F40,F43,F46,F49,F52,F55,F58,F61)</f>
        <v>2686</v>
      </c>
      <c r="G7" s="27">
        <f t="shared" ref="G7:AC7" si="4">SUM(G10,G13,G16,G19,G22,G25,G28,G31,G34,G37,G40,G43,G46,G49,G52,G55,G58,G61)</f>
        <v>2299</v>
      </c>
      <c r="H7" s="27">
        <f t="shared" si="4"/>
        <v>134</v>
      </c>
      <c r="I7" s="27">
        <f t="shared" si="4"/>
        <v>135</v>
      </c>
      <c r="J7" s="27">
        <f t="shared" si="4"/>
        <v>888</v>
      </c>
      <c r="K7" s="27">
        <f t="shared" si="4"/>
        <v>775</v>
      </c>
      <c r="L7" s="27">
        <f t="shared" si="4"/>
        <v>107</v>
      </c>
      <c r="M7" s="27">
        <f t="shared" si="4"/>
        <v>47</v>
      </c>
      <c r="N7" s="27">
        <f t="shared" si="4"/>
        <v>48</v>
      </c>
      <c r="O7" s="27">
        <f t="shared" si="4"/>
        <v>39</v>
      </c>
      <c r="P7" s="27">
        <f t="shared" si="4"/>
        <v>140</v>
      </c>
      <c r="Q7" s="27">
        <f t="shared" si="4"/>
        <v>94</v>
      </c>
      <c r="R7" s="27">
        <f t="shared" si="4"/>
        <v>67</v>
      </c>
      <c r="S7" s="27">
        <f t="shared" si="4"/>
        <v>35</v>
      </c>
      <c r="T7" s="27">
        <f t="shared" si="4"/>
        <v>4</v>
      </c>
      <c r="U7" s="27">
        <f t="shared" si="4"/>
        <v>1</v>
      </c>
      <c r="V7" s="27">
        <f t="shared" si="4"/>
        <v>3</v>
      </c>
      <c r="W7" s="27">
        <f t="shared" si="4"/>
        <v>1</v>
      </c>
      <c r="X7" s="27">
        <f t="shared" si="4"/>
        <v>17</v>
      </c>
      <c r="Y7" s="27">
        <f t="shared" si="4"/>
        <v>9</v>
      </c>
      <c r="Z7" s="27">
        <f t="shared" si="4"/>
        <v>1</v>
      </c>
      <c r="AA7" s="27">
        <f t="shared" si="4"/>
        <v>1</v>
      </c>
      <c r="AB7" s="27">
        <f t="shared" si="4"/>
        <v>1</v>
      </c>
      <c r="AC7" s="59">
        <f t="shared" si="4"/>
        <v>0</v>
      </c>
      <c r="AD7" s="64" t="s">
        <v>91</v>
      </c>
      <c r="AE7" s="56">
        <v>4221</v>
      </c>
      <c r="AF7" s="28">
        <f>SUM(AF10,AF13,AF16,AF19,AF22,AF25,AF28,AF31,AF34,AF37,AF40,AF43,AF46,AF49,AF52,AF55,AF58,AF61)</f>
        <v>5764</v>
      </c>
      <c r="AG7" s="52">
        <f t="shared" si="2"/>
        <v>1543</v>
      </c>
      <c r="AH7" s="20">
        <f t="shared" si="3"/>
        <v>0.26769604441360167</v>
      </c>
    </row>
    <row r="8" spans="1:34" ht="27.75" customHeight="1">
      <c r="A8" s="23"/>
      <c r="B8" s="130" t="s">
        <v>1</v>
      </c>
      <c r="C8" s="131" t="s">
        <v>2</v>
      </c>
      <c r="D8" s="6" t="s">
        <v>56</v>
      </c>
      <c r="E8" s="29">
        <f>SUM(F8:AC8)</f>
        <v>1097</v>
      </c>
      <c r="F8" s="29">
        <f>SUM(F9:F10)</f>
        <v>398</v>
      </c>
      <c r="G8" s="29">
        <f t="shared" ref="G8:AC8" si="5">SUM(G9:G10)</f>
        <v>271</v>
      </c>
      <c r="H8" s="29">
        <f t="shared" si="5"/>
        <v>51</v>
      </c>
      <c r="I8" s="29">
        <f t="shared" si="5"/>
        <v>45</v>
      </c>
      <c r="J8" s="29">
        <f t="shared" si="5"/>
        <v>136</v>
      </c>
      <c r="K8" s="29">
        <f t="shared" si="5"/>
        <v>124</v>
      </c>
      <c r="L8" s="29">
        <f t="shared" si="5"/>
        <v>8</v>
      </c>
      <c r="M8" s="29">
        <f t="shared" si="5"/>
        <v>10</v>
      </c>
      <c r="N8" s="29">
        <f t="shared" si="5"/>
        <v>33</v>
      </c>
      <c r="O8" s="29">
        <f t="shared" si="5"/>
        <v>15</v>
      </c>
      <c r="P8" s="29">
        <f t="shared" si="5"/>
        <v>2</v>
      </c>
      <c r="Q8" s="29">
        <f t="shared" si="5"/>
        <v>4</v>
      </c>
      <c r="R8" s="29">
        <f t="shared" si="5"/>
        <v>0</v>
      </c>
      <c r="S8" s="29">
        <f t="shared" si="5"/>
        <v>0</v>
      </c>
      <c r="T8" s="29">
        <f t="shared" si="5"/>
        <v>0</v>
      </c>
      <c r="U8" s="29">
        <f t="shared" si="5"/>
        <v>0</v>
      </c>
      <c r="V8" s="29">
        <f t="shared" si="5"/>
        <v>0</v>
      </c>
      <c r="W8" s="29">
        <f t="shared" si="5"/>
        <v>0</v>
      </c>
      <c r="X8" s="29">
        <f t="shared" si="5"/>
        <v>0</v>
      </c>
      <c r="Y8" s="29">
        <f t="shared" si="5"/>
        <v>0</v>
      </c>
      <c r="Z8" s="29">
        <f t="shared" si="5"/>
        <v>0</v>
      </c>
      <c r="AA8" s="29">
        <f t="shared" si="5"/>
        <v>0</v>
      </c>
      <c r="AB8" s="29">
        <f t="shared" si="5"/>
        <v>0</v>
      </c>
      <c r="AC8" s="60">
        <f t="shared" si="5"/>
        <v>0</v>
      </c>
      <c r="AD8" s="65" t="s">
        <v>92</v>
      </c>
      <c r="AE8" s="55">
        <v>2302</v>
      </c>
      <c r="AF8" s="26">
        <f>SUM(AF9:AF10)</f>
        <v>2580</v>
      </c>
      <c r="AG8" s="52">
        <f t="shared" si="2"/>
        <v>278</v>
      </c>
      <c r="AH8" s="20">
        <f t="shared" si="3"/>
        <v>0.10775193798449613</v>
      </c>
    </row>
    <row r="9" spans="1:34" ht="27.75" customHeight="1">
      <c r="A9" s="23"/>
      <c r="B9" s="130"/>
      <c r="C9" s="131"/>
      <c r="D9" s="1" t="s">
        <v>80</v>
      </c>
      <c r="E9" s="53">
        <f t="shared" ref="E9:E61" si="6">SUM(F9:AC9)</f>
        <v>442</v>
      </c>
      <c r="F9" s="30">
        <v>151</v>
      </c>
      <c r="G9" s="30">
        <v>88</v>
      </c>
      <c r="H9" s="30">
        <v>29</v>
      </c>
      <c r="I9" s="30">
        <v>23</v>
      </c>
      <c r="J9" s="30">
        <v>67</v>
      </c>
      <c r="K9" s="30">
        <v>58</v>
      </c>
      <c r="L9" s="30">
        <v>3</v>
      </c>
      <c r="M9" s="30">
        <v>6</v>
      </c>
      <c r="N9" s="30">
        <v>10</v>
      </c>
      <c r="O9" s="30">
        <v>3</v>
      </c>
      <c r="P9" s="30">
        <v>1</v>
      </c>
      <c r="Q9" s="30">
        <v>3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61">
        <v>0</v>
      </c>
      <c r="AD9" s="64" t="s">
        <v>90</v>
      </c>
      <c r="AE9" s="56">
        <v>1932</v>
      </c>
      <c r="AF9" s="28">
        <v>2114</v>
      </c>
      <c r="AG9" s="52">
        <f t="shared" si="2"/>
        <v>182</v>
      </c>
      <c r="AH9" s="20">
        <f t="shared" si="3"/>
        <v>8.6092715231788075E-2</v>
      </c>
    </row>
    <row r="10" spans="1:34" ht="27.75" customHeight="1">
      <c r="A10" s="23"/>
      <c r="B10" s="130"/>
      <c r="C10" s="131"/>
      <c r="D10" s="44" t="s">
        <v>87</v>
      </c>
      <c r="E10" s="53">
        <f t="shared" si="6"/>
        <v>655</v>
      </c>
      <c r="F10" s="30">
        <v>247</v>
      </c>
      <c r="G10" s="30">
        <v>183</v>
      </c>
      <c r="H10" s="30">
        <v>22</v>
      </c>
      <c r="I10" s="30">
        <v>22</v>
      </c>
      <c r="J10" s="30">
        <v>69</v>
      </c>
      <c r="K10" s="30">
        <v>66</v>
      </c>
      <c r="L10" s="30">
        <v>5</v>
      </c>
      <c r="M10" s="30">
        <v>4</v>
      </c>
      <c r="N10" s="30">
        <v>23</v>
      </c>
      <c r="O10" s="30">
        <v>12</v>
      </c>
      <c r="P10" s="30">
        <v>1</v>
      </c>
      <c r="Q10" s="30">
        <v>1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61">
        <v>0</v>
      </c>
      <c r="AD10" s="64" t="s">
        <v>91</v>
      </c>
      <c r="AE10" s="56">
        <v>370</v>
      </c>
      <c r="AF10" s="28">
        <v>466</v>
      </c>
      <c r="AG10" s="52">
        <f t="shared" si="2"/>
        <v>96</v>
      </c>
      <c r="AH10" s="20">
        <f t="shared" si="3"/>
        <v>0.20600858369098712</v>
      </c>
    </row>
    <row r="11" spans="1:34" ht="27.75" customHeight="1">
      <c r="A11" s="23"/>
      <c r="B11" s="130" t="s">
        <v>3</v>
      </c>
      <c r="C11" s="131" t="s">
        <v>4</v>
      </c>
      <c r="D11" s="6" t="s">
        <v>56</v>
      </c>
      <c r="E11" s="29">
        <f t="shared" si="6"/>
        <v>770</v>
      </c>
      <c r="F11" s="29">
        <f>SUM(F12:F13)</f>
        <v>307</v>
      </c>
      <c r="G11" s="29">
        <f t="shared" ref="G11:AC11" si="7">SUM(G12:G13)</f>
        <v>201</v>
      </c>
      <c r="H11" s="29">
        <f t="shared" si="7"/>
        <v>15</v>
      </c>
      <c r="I11" s="29">
        <f t="shared" si="7"/>
        <v>20</v>
      </c>
      <c r="J11" s="29">
        <f t="shared" si="7"/>
        <v>107</v>
      </c>
      <c r="K11" s="29">
        <f t="shared" si="7"/>
        <v>98</v>
      </c>
      <c r="L11" s="29">
        <f t="shared" si="7"/>
        <v>3</v>
      </c>
      <c r="M11" s="29">
        <f t="shared" si="7"/>
        <v>6</v>
      </c>
      <c r="N11" s="29">
        <f t="shared" si="7"/>
        <v>4</v>
      </c>
      <c r="O11" s="29">
        <f t="shared" si="7"/>
        <v>9</v>
      </c>
      <c r="P11" s="29">
        <f t="shared" si="7"/>
        <v>0</v>
      </c>
      <c r="Q11" s="29">
        <f t="shared" si="7"/>
        <v>0</v>
      </c>
      <c r="R11" s="29">
        <f t="shared" si="7"/>
        <v>0</v>
      </c>
      <c r="S11" s="29">
        <f t="shared" si="7"/>
        <v>0</v>
      </c>
      <c r="T11" s="29">
        <f t="shared" si="7"/>
        <v>0</v>
      </c>
      <c r="U11" s="29">
        <f t="shared" si="7"/>
        <v>0</v>
      </c>
      <c r="V11" s="29">
        <f t="shared" si="7"/>
        <v>0</v>
      </c>
      <c r="W11" s="29">
        <f t="shared" si="7"/>
        <v>0</v>
      </c>
      <c r="X11" s="29">
        <f t="shared" si="7"/>
        <v>0</v>
      </c>
      <c r="Y11" s="29">
        <f t="shared" si="7"/>
        <v>0</v>
      </c>
      <c r="Z11" s="29">
        <f t="shared" si="7"/>
        <v>0</v>
      </c>
      <c r="AA11" s="29">
        <f t="shared" si="7"/>
        <v>0</v>
      </c>
      <c r="AB11" s="29">
        <f t="shared" si="7"/>
        <v>0</v>
      </c>
      <c r="AC11" s="60">
        <f t="shared" si="7"/>
        <v>0</v>
      </c>
      <c r="AD11" s="65" t="s">
        <v>92</v>
      </c>
      <c r="AE11" s="55">
        <v>1740</v>
      </c>
      <c r="AF11" s="26">
        <f>SUM(AF12:AF13)</f>
        <v>1830</v>
      </c>
      <c r="AG11" s="52">
        <f t="shared" si="2"/>
        <v>90</v>
      </c>
      <c r="AH11" s="20">
        <f t="shared" si="3"/>
        <v>4.9180327868852458E-2</v>
      </c>
    </row>
    <row r="12" spans="1:34" ht="27.75" customHeight="1">
      <c r="A12" s="23"/>
      <c r="B12" s="130"/>
      <c r="C12" s="131"/>
      <c r="D12" s="1" t="s">
        <v>80</v>
      </c>
      <c r="E12" s="53">
        <f t="shared" si="6"/>
        <v>365</v>
      </c>
      <c r="F12" s="30">
        <v>139</v>
      </c>
      <c r="G12" s="30">
        <v>97</v>
      </c>
      <c r="H12" s="30">
        <v>9</v>
      </c>
      <c r="I12" s="30">
        <v>14</v>
      </c>
      <c r="J12" s="30">
        <v>39</v>
      </c>
      <c r="K12" s="30">
        <v>50</v>
      </c>
      <c r="L12" s="30">
        <v>0</v>
      </c>
      <c r="M12" s="30">
        <v>5</v>
      </c>
      <c r="N12" s="30">
        <v>4</v>
      </c>
      <c r="O12" s="30">
        <v>8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61">
        <v>0</v>
      </c>
      <c r="AD12" s="64" t="s">
        <v>90</v>
      </c>
      <c r="AE12" s="56">
        <v>1466</v>
      </c>
      <c r="AF12" s="28">
        <v>1573</v>
      </c>
      <c r="AG12" s="52">
        <f t="shared" si="2"/>
        <v>107</v>
      </c>
      <c r="AH12" s="20">
        <f t="shared" si="3"/>
        <v>6.8022886204704383E-2</v>
      </c>
    </row>
    <row r="13" spans="1:34" ht="27.75" customHeight="1">
      <c r="A13" s="23"/>
      <c r="B13" s="130"/>
      <c r="C13" s="131"/>
      <c r="D13" s="44" t="s">
        <v>87</v>
      </c>
      <c r="E13" s="53">
        <f t="shared" si="6"/>
        <v>405</v>
      </c>
      <c r="F13" s="30">
        <v>168</v>
      </c>
      <c r="G13" s="30">
        <v>104</v>
      </c>
      <c r="H13" s="30">
        <v>6</v>
      </c>
      <c r="I13" s="30">
        <v>6</v>
      </c>
      <c r="J13" s="30">
        <v>68</v>
      </c>
      <c r="K13" s="30">
        <v>48</v>
      </c>
      <c r="L13" s="30">
        <v>3</v>
      </c>
      <c r="M13" s="30">
        <v>1</v>
      </c>
      <c r="N13" s="30">
        <v>0</v>
      </c>
      <c r="O13" s="30">
        <v>1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61">
        <v>0</v>
      </c>
      <c r="AD13" s="64" t="s">
        <v>91</v>
      </c>
      <c r="AE13" s="56">
        <v>274</v>
      </c>
      <c r="AF13" s="28">
        <v>257</v>
      </c>
      <c r="AG13" s="52">
        <f t="shared" si="2"/>
        <v>-17</v>
      </c>
      <c r="AH13" s="20">
        <f t="shared" si="3"/>
        <v>-6.6147859922178989E-2</v>
      </c>
    </row>
    <row r="14" spans="1:34" ht="27.75" customHeight="1">
      <c r="A14" s="23"/>
      <c r="B14" s="130" t="s">
        <v>5</v>
      </c>
      <c r="C14" s="131" t="s">
        <v>6</v>
      </c>
      <c r="D14" s="6" t="s">
        <v>56</v>
      </c>
      <c r="E14" s="29">
        <f t="shared" si="6"/>
        <v>495</v>
      </c>
      <c r="F14" s="29">
        <f>SUM(F15:F16)</f>
        <v>161</v>
      </c>
      <c r="G14" s="29">
        <f t="shared" ref="G14:AC14" si="8">SUM(G15:G16)</f>
        <v>169</v>
      </c>
      <c r="H14" s="29">
        <f t="shared" si="8"/>
        <v>6</v>
      </c>
      <c r="I14" s="29">
        <f t="shared" si="8"/>
        <v>7</v>
      </c>
      <c r="J14" s="29">
        <f t="shared" si="8"/>
        <v>69</v>
      </c>
      <c r="K14" s="29">
        <f t="shared" si="8"/>
        <v>79</v>
      </c>
      <c r="L14" s="29">
        <f t="shared" si="8"/>
        <v>2</v>
      </c>
      <c r="M14" s="29">
        <f t="shared" si="8"/>
        <v>2</v>
      </c>
      <c r="N14" s="29">
        <f t="shared" si="8"/>
        <v>0</v>
      </c>
      <c r="O14" s="29">
        <f t="shared" si="8"/>
        <v>0</v>
      </c>
      <c r="P14" s="29">
        <f t="shared" si="8"/>
        <v>0</v>
      </c>
      <c r="Q14" s="29">
        <f t="shared" si="8"/>
        <v>0</v>
      </c>
      <c r="R14" s="29">
        <f t="shared" si="8"/>
        <v>0</v>
      </c>
      <c r="S14" s="29">
        <f t="shared" si="8"/>
        <v>0</v>
      </c>
      <c r="T14" s="29">
        <f t="shared" si="8"/>
        <v>0</v>
      </c>
      <c r="U14" s="29">
        <f t="shared" si="8"/>
        <v>0</v>
      </c>
      <c r="V14" s="29">
        <f t="shared" si="8"/>
        <v>0</v>
      </c>
      <c r="W14" s="29">
        <f t="shared" si="8"/>
        <v>0</v>
      </c>
      <c r="X14" s="29">
        <f t="shared" si="8"/>
        <v>0</v>
      </c>
      <c r="Y14" s="29">
        <f t="shared" si="8"/>
        <v>0</v>
      </c>
      <c r="Z14" s="29">
        <f t="shared" si="8"/>
        <v>0</v>
      </c>
      <c r="AA14" s="29">
        <f t="shared" si="8"/>
        <v>0</v>
      </c>
      <c r="AB14" s="29">
        <f t="shared" si="8"/>
        <v>0</v>
      </c>
      <c r="AC14" s="60">
        <f t="shared" si="8"/>
        <v>0</v>
      </c>
      <c r="AD14" s="65" t="s">
        <v>92</v>
      </c>
      <c r="AE14" s="55">
        <v>1053</v>
      </c>
      <c r="AF14" s="26">
        <f>SUM(AF15:AF16)</f>
        <v>1106</v>
      </c>
      <c r="AG14" s="52">
        <f t="shared" si="2"/>
        <v>53</v>
      </c>
      <c r="AH14" s="20">
        <f t="shared" si="3"/>
        <v>4.7920433996383363E-2</v>
      </c>
    </row>
    <row r="15" spans="1:34" ht="27.75" customHeight="1">
      <c r="A15" s="23"/>
      <c r="B15" s="130"/>
      <c r="C15" s="131"/>
      <c r="D15" s="1" t="s">
        <v>80</v>
      </c>
      <c r="E15" s="53">
        <f t="shared" si="6"/>
        <v>231</v>
      </c>
      <c r="F15" s="30">
        <v>71</v>
      </c>
      <c r="G15" s="30">
        <v>73</v>
      </c>
      <c r="H15" s="30">
        <v>3</v>
      </c>
      <c r="I15" s="30">
        <v>3</v>
      </c>
      <c r="J15" s="30">
        <v>35</v>
      </c>
      <c r="K15" s="30">
        <v>43</v>
      </c>
      <c r="L15" s="30">
        <v>1</v>
      </c>
      <c r="M15" s="30">
        <v>2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61">
        <v>0</v>
      </c>
      <c r="AD15" s="64" t="s">
        <v>90</v>
      </c>
      <c r="AE15" s="56">
        <v>863</v>
      </c>
      <c r="AF15" s="28">
        <v>907</v>
      </c>
      <c r="AG15" s="52">
        <f t="shared" si="2"/>
        <v>44</v>
      </c>
      <c r="AH15" s="20">
        <f t="shared" si="3"/>
        <v>4.8511576626240352E-2</v>
      </c>
    </row>
    <row r="16" spans="1:34" ht="27.75" customHeight="1">
      <c r="A16" s="23"/>
      <c r="B16" s="130"/>
      <c r="C16" s="131"/>
      <c r="D16" s="44" t="s">
        <v>87</v>
      </c>
      <c r="E16" s="53">
        <f t="shared" si="6"/>
        <v>264</v>
      </c>
      <c r="F16" s="30">
        <v>90</v>
      </c>
      <c r="G16" s="30">
        <v>96</v>
      </c>
      <c r="H16" s="30">
        <v>3</v>
      </c>
      <c r="I16" s="30">
        <v>4</v>
      </c>
      <c r="J16" s="30">
        <v>34</v>
      </c>
      <c r="K16" s="30">
        <v>36</v>
      </c>
      <c r="L16" s="30">
        <v>1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61">
        <v>0</v>
      </c>
      <c r="AD16" s="64" t="s">
        <v>91</v>
      </c>
      <c r="AE16" s="56">
        <v>190</v>
      </c>
      <c r="AF16" s="28">
        <v>199</v>
      </c>
      <c r="AG16" s="52">
        <f t="shared" si="2"/>
        <v>9</v>
      </c>
      <c r="AH16" s="20">
        <f t="shared" si="3"/>
        <v>4.5226130653266333E-2</v>
      </c>
    </row>
    <row r="17" spans="1:34" ht="27.75" customHeight="1">
      <c r="A17" s="23"/>
      <c r="B17" s="130" t="s">
        <v>7</v>
      </c>
      <c r="C17" s="131" t="s">
        <v>8</v>
      </c>
      <c r="D17" s="6" t="s">
        <v>56</v>
      </c>
      <c r="E17" s="29">
        <f t="shared" si="6"/>
        <v>2130</v>
      </c>
      <c r="F17" s="29">
        <f>SUM(F18:F19)</f>
        <v>699</v>
      </c>
      <c r="G17" s="29">
        <f t="shared" ref="G17:AC17" si="9">SUM(G18:G19)</f>
        <v>797</v>
      </c>
      <c r="H17" s="29">
        <f t="shared" si="9"/>
        <v>31</v>
      </c>
      <c r="I17" s="29">
        <f t="shared" si="9"/>
        <v>24</v>
      </c>
      <c r="J17" s="29">
        <f t="shared" si="9"/>
        <v>253</v>
      </c>
      <c r="K17" s="29">
        <f t="shared" si="9"/>
        <v>255</v>
      </c>
      <c r="L17" s="29">
        <f t="shared" si="9"/>
        <v>24</v>
      </c>
      <c r="M17" s="29">
        <f t="shared" si="9"/>
        <v>30</v>
      </c>
      <c r="N17" s="29">
        <f t="shared" si="9"/>
        <v>0</v>
      </c>
      <c r="O17" s="29">
        <f t="shared" si="9"/>
        <v>0</v>
      </c>
      <c r="P17" s="29">
        <f t="shared" si="9"/>
        <v>8</v>
      </c>
      <c r="Q17" s="29">
        <f t="shared" si="9"/>
        <v>9</v>
      </c>
      <c r="R17" s="29">
        <f t="shared" si="9"/>
        <v>0</v>
      </c>
      <c r="S17" s="29">
        <f t="shared" si="9"/>
        <v>0</v>
      </c>
      <c r="T17" s="29">
        <f t="shared" si="9"/>
        <v>0</v>
      </c>
      <c r="U17" s="29">
        <f t="shared" si="9"/>
        <v>0</v>
      </c>
      <c r="V17" s="29">
        <f t="shared" si="9"/>
        <v>0</v>
      </c>
      <c r="W17" s="29">
        <f t="shared" si="9"/>
        <v>0</v>
      </c>
      <c r="X17" s="29">
        <f t="shared" si="9"/>
        <v>0</v>
      </c>
      <c r="Y17" s="29">
        <f t="shared" si="9"/>
        <v>0</v>
      </c>
      <c r="Z17" s="29">
        <f t="shared" si="9"/>
        <v>0</v>
      </c>
      <c r="AA17" s="29">
        <f t="shared" si="9"/>
        <v>0</v>
      </c>
      <c r="AB17" s="29">
        <f t="shared" si="9"/>
        <v>0</v>
      </c>
      <c r="AC17" s="60">
        <f t="shared" si="9"/>
        <v>0</v>
      </c>
      <c r="AD17" s="65" t="s">
        <v>92</v>
      </c>
      <c r="AE17" s="55">
        <v>3956</v>
      </c>
      <c r="AF17" s="26">
        <f>SUM(AF18:AF19)</f>
        <v>4412</v>
      </c>
      <c r="AG17" s="52">
        <f t="shared" si="2"/>
        <v>456</v>
      </c>
      <c r="AH17" s="20">
        <f t="shared" si="3"/>
        <v>0.10335448776065277</v>
      </c>
    </row>
    <row r="18" spans="1:34" ht="27.75" customHeight="1">
      <c r="A18" s="23"/>
      <c r="B18" s="130"/>
      <c r="C18" s="131"/>
      <c r="D18" s="1" t="s">
        <v>80</v>
      </c>
      <c r="E18" s="53">
        <f t="shared" si="6"/>
        <v>1094</v>
      </c>
      <c r="F18" s="30">
        <v>373</v>
      </c>
      <c r="G18" s="30">
        <v>371</v>
      </c>
      <c r="H18" s="30">
        <v>19</v>
      </c>
      <c r="I18" s="30">
        <v>17</v>
      </c>
      <c r="J18" s="30">
        <v>148</v>
      </c>
      <c r="K18" s="30">
        <v>121</v>
      </c>
      <c r="L18" s="30">
        <v>19</v>
      </c>
      <c r="M18" s="30">
        <v>18</v>
      </c>
      <c r="N18" s="30">
        <v>0</v>
      </c>
      <c r="O18" s="30">
        <v>0</v>
      </c>
      <c r="P18" s="30">
        <v>5</v>
      </c>
      <c r="Q18" s="30">
        <v>3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61">
        <v>0</v>
      </c>
      <c r="AD18" s="64" t="s">
        <v>90</v>
      </c>
      <c r="AE18" s="56">
        <v>3499</v>
      </c>
      <c r="AF18" s="28">
        <v>3898</v>
      </c>
      <c r="AG18" s="52">
        <f t="shared" si="2"/>
        <v>399</v>
      </c>
      <c r="AH18" s="20">
        <f t="shared" si="3"/>
        <v>0.10236018471010774</v>
      </c>
    </row>
    <row r="19" spans="1:34" ht="27.75" customHeight="1">
      <c r="A19" s="23"/>
      <c r="B19" s="130"/>
      <c r="C19" s="131"/>
      <c r="D19" s="44" t="s">
        <v>87</v>
      </c>
      <c r="E19" s="53">
        <f t="shared" si="6"/>
        <v>1036</v>
      </c>
      <c r="F19" s="30">
        <v>326</v>
      </c>
      <c r="G19" s="30">
        <v>426</v>
      </c>
      <c r="H19" s="30">
        <v>12</v>
      </c>
      <c r="I19" s="30">
        <v>7</v>
      </c>
      <c r="J19" s="30">
        <v>105</v>
      </c>
      <c r="K19" s="30">
        <v>134</v>
      </c>
      <c r="L19" s="30">
        <v>5</v>
      </c>
      <c r="M19" s="30">
        <v>12</v>
      </c>
      <c r="N19" s="30">
        <v>0</v>
      </c>
      <c r="O19" s="30">
        <v>0</v>
      </c>
      <c r="P19" s="30">
        <v>3</v>
      </c>
      <c r="Q19" s="30">
        <v>6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61">
        <v>0</v>
      </c>
      <c r="AD19" s="64" t="s">
        <v>91</v>
      </c>
      <c r="AE19" s="56">
        <v>457</v>
      </c>
      <c r="AF19" s="28">
        <v>514</v>
      </c>
      <c r="AG19" s="52">
        <f t="shared" si="2"/>
        <v>57</v>
      </c>
      <c r="AH19" s="20">
        <f t="shared" si="3"/>
        <v>0.11089494163424124</v>
      </c>
    </row>
    <row r="20" spans="1:34" ht="27.75" customHeight="1">
      <c r="A20" s="23"/>
      <c r="B20" s="130" t="s">
        <v>9</v>
      </c>
      <c r="C20" s="131" t="s">
        <v>10</v>
      </c>
      <c r="D20" s="6" t="s">
        <v>56</v>
      </c>
      <c r="E20" s="29">
        <f t="shared" si="6"/>
        <v>449</v>
      </c>
      <c r="F20" s="29">
        <f>SUM(F21:F22)</f>
        <v>161</v>
      </c>
      <c r="G20" s="29">
        <f t="shared" ref="G20:AC20" si="10">SUM(G21:G22)</f>
        <v>164</v>
      </c>
      <c r="H20" s="29">
        <f t="shared" si="10"/>
        <v>8</v>
      </c>
      <c r="I20" s="29">
        <f t="shared" si="10"/>
        <v>7</v>
      </c>
      <c r="J20" s="29">
        <f t="shared" si="10"/>
        <v>44</v>
      </c>
      <c r="K20" s="29">
        <f t="shared" si="10"/>
        <v>65</v>
      </c>
      <c r="L20" s="29">
        <f t="shared" si="10"/>
        <v>0</v>
      </c>
      <c r="M20" s="29">
        <f t="shared" si="10"/>
        <v>0</v>
      </c>
      <c r="N20" s="29">
        <f t="shared" si="10"/>
        <v>0</v>
      </c>
      <c r="O20" s="29">
        <f t="shared" si="10"/>
        <v>0</v>
      </c>
      <c r="P20" s="29">
        <f t="shared" si="10"/>
        <v>0</v>
      </c>
      <c r="Q20" s="29">
        <f t="shared" si="10"/>
        <v>0</v>
      </c>
      <c r="R20" s="29">
        <f t="shared" si="10"/>
        <v>0</v>
      </c>
      <c r="S20" s="29">
        <f t="shared" si="10"/>
        <v>0</v>
      </c>
      <c r="T20" s="29">
        <f t="shared" si="10"/>
        <v>0</v>
      </c>
      <c r="U20" s="29">
        <f t="shared" si="10"/>
        <v>0</v>
      </c>
      <c r="V20" s="29">
        <f t="shared" si="10"/>
        <v>0</v>
      </c>
      <c r="W20" s="29">
        <f t="shared" si="10"/>
        <v>0</v>
      </c>
      <c r="X20" s="29">
        <f t="shared" si="10"/>
        <v>0</v>
      </c>
      <c r="Y20" s="29">
        <f t="shared" si="10"/>
        <v>0</v>
      </c>
      <c r="Z20" s="29">
        <f t="shared" si="10"/>
        <v>0</v>
      </c>
      <c r="AA20" s="29">
        <f t="shared" si="10"/>
        <v>0</v>
      </c>
      <c r="AB20" s="29">
        <f t="shared" si="10"/>
        <v>0</v>
      </c>
      <c r="AC20" s="60">
        <f t="shared" si="10"/>
        <v>0</v>
      </c>
      <c r="AD20" s="65" t="s">
        <v>92</v>
      </c>
      <c r="AE20" s="55">
        <v>953</v>
      </c>
      <c r="AF20" s="26">
        <f>SUM(AF21:AF22)</f>
        <v>1052</v>
      </c>
      <c r="AG20" s="52">
        <f t="shared" si="2"/>
        <v>99</v>
      </c>
      <c r="AH20" s="20">
        <f t="shared" si="3"/>
        <v>9.4106463878326996E-2</v>
      </c>
    </row>
    <row r="21" spans="1:34" ht="27.75" customHeight="1">
      <c r="A21" s="23"/>
      <c r="B21" s="130"/>
      <c r="C21" s="131"/>
      <c r="D21" s="1" t="s">
        <v>80</v>
      </c>
      <c r="E21" s="53">
        <f t="shared" si="6"/>
        <v>184</v>
      </c>
      <c r="F21" s="30">
        <v>50</v>
      </c>
      <c r="G21" s="30">
        <v>64</v>
      </c>
      <c r="H21" s="30">
        <v>5</v>
      </c>
      <c r="I21" s="30">
        <v>4</v>
      </c>
      <c r="J21" s="30">
        <v>24</v>
      </c>
      <c r="K21" s="30">
        <v>37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61">
        <v>0</v>
      </c>
      <c r="AD21" s="64" t="s">
        <v>90</v>
      </c>
      <c r="AE21" s="56">
        <v>816</v>
      </c>
      <c r="AF21" s="28">
        <v>884</v>
      </c>
      <c r="AG21" s="52">
        <f t="shared" si="2"/>
        <v>68</v>
      </c>
      <c r="AH21" s="20">
        <f t="shared" si="3"/>
        <v>7.6923076923076927E-2</v>
      </c>
    </row>
    <row r="22" spans="1:34" ht="27.75" customHeight="1">
      <c r="A22" s="23"/>
      <c r="B22" s="130"/>
      <c r="C22" s="131"/>
      <c r="D22" s="44" t="s">
        <v>87</v>
      </c>
      <c r="E22" s="53">
        <f t="shared" si="6"/>
        <v>265</v>
      </c>
      <c r="F22" s="30">
        <v>111</v>
      </c>
      <c r="G22" s="30">
        <v>100</v>
      </c>
      <c r="H22" s="30">
        <v>3</v>
      </c>
      <c r="I22" s="30">
        <v>3</v>
      </c>
      <c r="J22" s="30">
        <v>20</v>
      </c>
      <c r="K22" s="30">
        <v>28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61">
        <v>0</v>
      </c>
      <c r="AD22" s="64" t="s">
        <v>91</v>
      </c>
      <c r="AE22" s="56">
        <v>137</v>
      </c>
      <c r="AF22" s="28">
        <v>168</v>
      </c>
      <c r="AG22" s="52">
        <f t="shared" si="2"/>
        <v>31</v>
      </c>
      <c r="AH22" s="20">
        <f t="shared" si="3"/>
        <v>0.18452380952380953</v>
      </c>
    </row>
    <row r="23" spans="1:34" ht="27.75" customHeight="1">
      <c r="A23" s="23"/>
      <c r="B23" s="130" t="s">
        <v>11</v>
      </c>
      <c r="C23" s="131" t="s">
        <v>12</v>
      </c>
      <c r="D23" s="6" t="s">
        <v>56</v>
      </c>
      <c r="E23" s="29">
        <f t="shared" si="6"/>
        <v>944</v>
      </c>
      <c r="F23" s="29">
        <f>SUM(F24:F25)</f>
        <v>287</v>
      </c>
      <c r="G23" s="29">
        <f t="shared" ref="G23:AC23" si="11">SUM(G24:G25)</f>
        <v>260</v>
      </c>
      <c r="H23" s="29">
        <f t="shared" si="11"/>
        <v>18</v>
      </c>
      <c r="I23" s="29">
        <f t="shared" si="11"/>
        <v>19</v>
      </c>
      <c r="J23" s="29">
        <f t="shared" si="11"/>
        <v>142</v>
      </c>
      <c r="K23" s="29">
        <f t="shared" si="11"/>
        <v>118</v>
      </c>
      <c r="L23" s="29">
        <f t="shared" si="11"/>
        <v>50</v>
      </c>
      <c r="M23" s="29">
        <f t="shared" si="11"/>
        <v>10</v>
      </c>
      <c r="N23" s="29">
        <f t="shared" si="11"/>
        <v>14</v>
      </c>
      <c r="O23" s="29">
        <f t="shared" si="11"/>
        <v>25</v>
      </c>
      <c r="P23" s="29">
        <f t="shared" si="11"/>
        <v>1</v>
      </c>
      <c r="Q23" s="29">
        <f t="shared" si="11"/>
        <v>0</v>
      </c>
      <c r="R23" s="29">
        <f t="shared" si="11"/>
        <v>0</v>
      </c>
      <c r="S23" s="29">
        <f t="shared" si="11"/>
        <v>0</v>
      </c>
      <c r="T23" s="29">
        <f t="shared" si="11"/>
        <v>0</v>
      </c>
      <c r="U23" s="29">
        <f t="shared" si="11"/>
        <v>0</v>
      </c>
      <c r="V23" s="29">
        <f t="shared" si="11"/>
        <v>0</v>
      </c>
      <c r="W23" s="29">
        <f t="shared" si="11"/>
        <v>0</v>
      </c>
      <c r="X23" s="29">
        <f t="shared" si="11"/>
        <v>0</v>
      </c>
      <c r="Y23" s="29">
        <f t="shared" si="11"/>
        <v>0</v>
      </c>
      <c r="Z23" s="29">
        <f t="shared" si="11"/>
        <v>0</v>
      </c>
      <c r="AA23" s="29">
        <f t="shared" si="11"/>
        <v>0</v>
      </c>
      <c r="AB23" s="29">
        <f t="shared" si="11"/>
        <v>0</v>
      </c>
      <c r="AC23" s="60">
        <f t="shared" si="11"/>
        <v>0</v>
      </c>
      <c r="AD23" s="65" t="s">
        <v>92</v>
      </c>
      <c r="AE23" s="55">
        <v>1853</v>
      </c>
      <c r="AF23" s="26">
        <f>SUM(AF12:AF13)</f>
        <v>1830</v>
      </c>
      <c r="AG23" s="52">
        <f t="shared" si="2"/>
        <v>-23</v>
      </c>
      <c r="AH23" s="20">
        <f t="shared" si="3"/>
        <v>-1.2568306010928962E-2</v>
      </c>
    </row>
    <row r="24" spans="1:34" ht="27.75" customHeight="1">
      <c r="A24" s="23"/>
      <c r="B24" s="130"/>
      <c r="C24" s="131"/>
      <c r="D24" s="1" t="s">
        <v>80</v>
      </c>
      <c r="E24" s="53">
        <f t="shared" si="6"/>
        <v>517</v>
      </c>
      <c r="F24" s="30">
        <v>170</v>
      </c>
      <c r="G24" s="30">
        <v>129</v>
      </c>
      <c r="H24" s="30">
        <v>12</v>
      </c>
      <c r="I24" s="30">
        <v>9</v>
      </c>
      <c r="J24" s="30">
        <v>86</v>
      </c>
      <c r="K24" s="30">
        <v>64</v>
      </c>
      <c r="L24" s="30">
        <v>17</v>
      </c>
      <c r="M24" s="30">
        <v>3</v>
      </c>
      <c r="N24" s="30">
        <v>9</v>
      </c>
      <c r="O24" s="30">
        <v>18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61">
        <v>0</v>
      </c>
      <c r="AD24" s="64" t="s">
        <v>90</v>
      </c>
      <c r="AE24" s="56">
        <v>1670</v>
      </c>
      <c r="AF24" s="28">
        <v>1711</v>
      </c>
      <c r="AG24" s="52">
        <f t="shared" si="2"/>
        <v>41</v>
      </c>
      <c r="AH24" s="20">
        <f t="shared" si="3"/>
        <v>2.396259497369959E-2</v>
      </c>
    </row>
    <row r="25" spans="1:34" ht="27.75" customHeight="1">
      <c r="A25" s="23"/>
      <c r="B25" s="130"/>
      <c r="C25" s="131"/>
      <c r="D25" s="44" t="s">
        <v>87</v>
      </c>
      <c r="E25" s="53">
        <f t="shared" si="6"/>
        <v>427</v>
      </c>
      <c r="F25" s="30">
        <v>117</v>
      </c>
      <c r="G25" s="30">
        <v>131</v>
      </c>
      <c r="H25" s="30">
        <v>6</v>
      </c>
      <c r="I25" s="30">
        <v>10</v>
      </c>
      <c r="J25" s="30">
        <v>56</v>
      </c>
      <c r="K25" s="30">
        <v>54</v>
      </c>
      <c r="L25" s="30">
        <v>33</v>
      </c>
      <c r="M25" s="30">
        <v>7</v>
      </c>
      <c r="N25" s="30">
        <v>5</v>
      </c>
      <c r="O25" s="30">
        <v>7</v>
      </c>
      <c r="P25" s="30">
        <v>1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61">
        <v>0</v>
      </c>
      <c r="AD25" s="64" t="s">
        <v>91</v>
      </c>
      <c r="AE25" s="56">
        <v>183</v>
      </c>
      <c r="AF25" s="28">
        <v>193</v>
      </c>
      <c r="AG25" s="52">
        <f t="shared" si="2"/>
        <v>10</v>
      </c>
      <c r="AH25" s="20">
        <f t="shared" si="3"/>
        <v>5.181347150259067E-2</v>
      </c>
    </row>
    <row r="26" spans="1:34" ht="27.75" customHeight="1">
      <c r="A26" s="23"/>
      <c r="B26" s="130" t="s">
        <v>13</v>
      </c>
      <c r="C26" s="131" t="s">
        <v>14</v>
      </c>
      <c r="D26" s="6" t="s">
        <v>56</v>
      </c>
      <c r="E26" s="29">
        <f t="shared" si="6"/>
        <v>560</v>
      </c>
      <c r="F26" s="29">
        <f>SUM(F27:F28)</f>
        <v>184</v>
      </c>
      <c r="G26" s="29">
        <f t="shared" ref="G26:AC26" si="12">SUM(G27:G28)</f>
        <v>171</v>
      </c>
      <c r="H26" s="29">
        <f t="shared" si="12"/>
        <v>7</v>
      </c>
      <c r="I26" s="29">
        <f t="shared" si="12"/>
        <v>9</v>
      </c>
      <c r="J26" s="29">
        <f t="shared" si="12"/>
        <v>70</v>
      </c>
      <c r="K26" s="29">
        <f t="shared" si="12"/>
        <v>60</v>
      </c>
      <c r="L26" s="29">
        <f t="shared" si="12"/>
        <v>16</v>
      </c>
      <c r="M26" s="29">
        <f t="shared" si="12"/>
        <v>18</v>
      </c>
      <c r="N26" s="29">
        <f t="shared" si="12"/>
        <v>8</v>
      </c>
      <c r="O26" s="29">
        <f t="shared" si="12"/>
        <v>10</v>
      </c>
      <c r="P26" s="29">
        <f t="shared" si="12"/>
        <v>5</v>
      </c>
      <c r="Q26" s="29">
        <f t="shared" si="12"/>
        <v>1</v>
      </c>
      <c r="R26" s="29">
        <f t="shared" si="12"/>
        <v>0</v>
      </c>
      <c r="S26" s="29">
        <f t="shared" si="12"/>
        <v>1</v>
      </c>
      <c r="T26" s="29">
        <f t="shared" si="12"/>
        <v>0</v>
      </c>
      <c r="U26" s="29">
        <f t="shared" si="12"/>
        <v>0</v>
      </c>
      <c r="V26" s="29">
        <f t="shared" si="12"/>
        <v>0</v>
      </c>
      <c r="W26" s="29">
        <f t="shared" si="12"/>
        <v>0</v>
      </c>
      <c r="X26" s="29">
        <f t="shared" si="12"/>
        <v>0</v>
      </c>
      <c r="Y26" s="29">
        <f t="shared" si="12"/>
        <v>0</v>
      </c>
      <c r="Z26" s="29">
        <f t="shared" si="12"/>
        <v>0</v>
      </c>
      <c r="AA26" s="29">
        <f t="shared" si="12"/>
        <v>0</v>
      </c>
      <c r="AB26" s="29">
        <f t="shared" si="12"/>
        <v>0</v>
      </c>
      <c r="AC26" s="60">
        <f t="shared" si="12"/>
        <v>0</v>
      </c>
      <c r="AD26" s="65" t="s">
        <v>92</v>
      </c>
      <c r="AE26" s="55">
        <v>1233</v>
      </c>
      <c r="AF26" s="26">
        <f>SUM(AF27:AF28)</f>
        <v>1290</v>
      </c>
      <c r="AG26" s="52">
        <f t="shared" si="2"/>
        <v>57</v>
      </c>
      <c r="AH26" s="20">
        <f t="shared" si="3"/>
        <v>4.4186046511627906E-2</v>
      </c>
    </row>
    <row r="27" spans="1:34" ht="27.75" customHeight="1">
      <c r="A27" s="23"/>
      <c r="B27" s="130"/>
      <c r="C27" s="131"/>
      <c r="D27" s="1" t="s">
        <v>80</v>
      </c>
      <c r="E27" s="53">
        <f t="shared" si="6"/>
        <v>312</v>
      </c>
      <c r="F27" s="30">
        <v>107</v>
      </c>
      <c r="G27" s="30">
        <v>93</v>
      </c>
      <c r="H27" s="30">
        <v>4</v>
      </c>
      <c r="I27" s="30">
        <v>5</v>
      </c>
      <c r="J27" s="30">
        <v>37</v>
      </c>
      <c r="K27" s="30">
        <v>31</v>
      </c>
      <c r="L27" s="30">
        <v>11</v>
      </c>
      <c r="M27" s="30">
        <v>13</v>
      </c>
      <c r="N27" s="30">
        <v>4</v>
      </c>
      <c r="O27" s="30">
        <v>4</v>
      </c>
      <c r="P27" s="30">
        <v>1</v>
      </c>
      <c r="Q27" s="30">
        <v>1</v>
      </c>
      <c r="R27" s="30">
        <v>0</v>
      </c>
      <c r="S27" s="30">
        <v>1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61">
        <v>0</v>
      </c>
      <c r="AD27" s="64" t="s">
        <v>90</v>
      </c>
      <c r="AE27" s="56">
        <v>1012</v>
      </c>
      <c r="AF27" s="28">
        <v>1051</v>
      </c>
      <c r="AG27" s="52">
        <f t="shared" si="2"/>
        <v>39</v>
      </c>
      <c r="AH27" s="20">
        <f t="shared" si="3"/>
        <v>3.7107516650808754E-2</v>
      </c>
    </row>
    <row r="28" spans="1:34" ht="27.75" customHeight="1">
      <c r="A28" s="23"/>
      <c r="B28" s="130"/>
      <c r="C28" s="131"/>
      <c r="D28" s="44" t="s">
        <v>87</v>
      </c>
      <c r="E28" s="53">
        <f t="shared" si="6"/>
        <v>248</v>
      </c>
      <c r="F28" s="30">
        <v>77</v>
      </c>
      <c r="G28" s="30">
        <v>78</v>
      </c>
      <c r="H28" s="30">
        <v>3</v>
      </c>
      <c r="I28" s="30">
        <v>4</v>
      </c>
      <c r="J28" s="30">
        <v>33</v>
      </c>
      <c r="K28" s="30">
        <v>29</v>
      </c>
      <c r="L28" s="30">
        <v>5</v>
      </c>
      <c r="M28" s="30">
        <v>5</v>
      </c>
      <c r="N28" s="30">
        <v>4</v>
      </c>
      <c r="O28" s="30">
        <v>6</v>
      </c>
      <c r="P28" s="30">
        <v>4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61">
        <v>0</v>
      </c>
      <c r="AD28" s="64" t="s">
        <v>91</v>
      </c>
      <c r="AE28" s="56">
        <v>221</v>
      </c>
      <c r="AF28" s="28">
        <v>239</v>
      </c>
      <c r="AG28" s="52">
        <f t="shared" si="2"/>
        <v>18</v>
      </c>
      <c r="AH28" s="20">
        <f t="shared" si="3"/>
        <v>7.5313807531380755E-2</v>
      </c>
    </row>
    <row r="29" spans="1:34" ht="27.75" customHeight="1">
      <c r="A29" s="23"/>
      <c r="B29" s="130" t="s">
        <v>15</v>
      </c>
      <c r="C29" s="131" t="s">
        <v>16</v>
      </c>
      <c r="D29" s="6" t="s">
        <v>56</v>
      </c>
      <c r="E29" s="29">
        <f t="shared" si="6"/>
        <v>691</v>
      </c>
      <c r="F29" s="29">
        <f>SUM(F30:F31)</f>
        <v>183</v>
      </c>
      <c r="G29" s="29">
        <f t="shared" ref="G29:AC29" si="13">SUM(G30:G31)</f>
        <v>165</v>
      </c>
      <c r="H29" s="29">
        <f t="shared" si="13"/>
        <v>6</v>
      </c>
      <c r="I29" s="29">
        <f t="shared" si="13"/>
        <v>9</v>
      </c>
      <c r="J29" s="29">
        <f t="shared" si="13"/>
        <v>65</v>
      </c>
      <c r="K29" s="29">
        <f t="shared" si="13"/>
        <v>47</v>
      </c>
      <c r="L29" s="29">
        <f t="shared" si="13"/>
        <v>4</v>
      </c>
      <c r="M29" s="29">
        <f t="shared" si="13"/>
        <v>3</v>
      </c>
      <c r="N29" s="29">
        <f t="shared" si="13"/>
        <v>4</v>
      </c>
      <c r="O29" s="29">
        <f t="shared" si="13"/>
        <v>4</v>
      </c>
      <c r="P29" s="29">
        <f t="shared" si="13"/>
        <v>99</v>
      </c>
      <c r="Q29" s="29">
        <f t="shared" si="13"/>
        <v>95</v>
      </c>
      <c r="R29" s="29">
        <f t="shared" si="13"/>
        <v>3</v>
      </c>
      <c r="S29" s="29">
        <f t="shared" si="13"/>
        <v>4</v>
      </c>
      <c r="T29" s="29">
        <f t="shared" si="13"/>
        <v>0</v>
      </c>
      <c r="U29" s="29">
        <f t="shared" si="13"/>
        <v>0</v>
      </c>
      <c r="V29" s="29">
        <f t="shared" si="13"/>
        <v>0</v>
      </c>
      <c r="W29" s="29">
        <f t="shared" si="13"/>
        <v>0</v>
      </c>
      <c r="X29" s="29">
        <f t="shared" si="13"/>
        <v>0</v>
      </c>
      <c r="Y29" s="29">
        <f t="shared" si="13"/>
        <v>0</v>
      </c>
      <c r="Z29" s="29">
        <f t="shared" si="13"/>
        <v>0</v>
      </c>
      <c r="AA29" s="29">
        <f t="shared" si="13"/>
        <v>0</v>
      </c>
      <c r="AB29" s="29">
        <f t="shared" si="13"/>
        <v>0</v>
      </c>
      <c r="AC29" s="60">
        <f t="shared" si="13"/>
        <v>0</v>
      </c>
      <c r="AD29" s="65" t="s">
        <v>92</v>
      </c>
      <c r="AE29" s="55">
        <v>1518</v>
      </c>
      <c r="AF29" s="26">
        <f>SUM(AF30:AF31)</f>
        <v>1582</v>
      </c>
      <c r="AG29" s="52">
        <f t="shared" si="2"/>
        <v>64</v>
      </c>
      <c r="AH29" s="20">
        <f>AF29/AE29-100%</f>
        <v>4.2160737812911631E-2</v>
      </c>
    </row>
    <row r="30" spans="1:34" ht="27.75" customHeight="1">
      <c r="A30" s="23"/>
      <c r="B30" s="130"/>
      <c r="C30" s="131"/>
      <c r="D30" s="1" t="s">
        <v>80</v>
      </c>
      <c r="E30" s="53">
        <f t="shared" si="6"/>
        <v>343</v>
      </c>
      <c r="F30" s="30">
        <v>102</v>
      </c>
      <c r="G30" s="30">
        <v>73</v>
      </c>
      <c r="H30" s="30">
        <v>3</v>
      </c>
      <c r="I30" s="30">
        <v>4</v>
      </c>
      <c r="J30" s="30">
        <v>33</v>
      </c>
      <c r="K30" s="30">
        <v>21</v>
      </c>
      <c r="L30" s="30">
        <v>2</v>
      </c>
      <c r="M30" s="30">
        <v>1</v>
      </c>
      <c r="N30" s="30">
        <v>2</v>
      </c>
      <c r="O30" s="30">
        <v>3</v>
      </c>
      <c r="P30" s="30">
        <v>41</v>
      </c>
      <c r="Q30" s="30">
        <v>56</v>
      </c>
      <c r="R30" s="30">
        <v>0</v>
      </c>
      <c r="S30" s="30">
        <v>2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61">
        <v>0</v>
      </c>
      <c r="AD30" s="64" t="s">
        <v>90</v>
      </c>
      <c r="AE30" s="56">
        <v>1351</v>
      </c>
      <c r="AF30" s="28">
        <v>1389</v>
      </c>
      <c r="AG30" s="52">
        <f t="shared" si="2"/>
        <v>38</v>
      </c>
      <c r="AH30" s="20">
        <f t="shared" ref="AH30:AH61" si="14">AF30/AE30-100%</f>
        <v>2.812731310140637E-2</v>
      </c>
    </row>
    <row r="31" spans="1:34" ht="27.75" customHeight="1">
      <c r="A31" s="23"/>
      <c r="B31" s="130"/>
      <c r="C31" s="131"/>
      <c r="D31" s="44" t="s">
        <v>87</v>
      </c>
      <c r="E31" s="53">
        <f t="shared" si="6"/>
        <v>348</v>
      </c>
      <c r="F31" s="30">
        <v>81</v>
      </c>
      <c r="G31" s="30">
        <v>92</v>
      </c>
      <c r="H31" s="30">
        <v>3</v>
      </c>
      <c r="I31" s="30">
        <v>5</v>
      </c>
      <c r="J31" s="30">
        <v>32</v>
      </c>
      <c r="K31" s="30">
        <v>26</v>
      </c>
      <c r="L31" s="30">
        <v>2</v>
      </c>
      <c r="M31" s="30">
        <v>2</v>
      </c>
      <c r="N31" s="30">
        <v>2</v>
      </c>
      <c r="O31" s="30">
        <v>1</v>
      </c>
      <c r="P31" s="30">
        <v>58</v>
      </c>
      <c r="Q31" s="30">
        <v>39</v>
      </c>
      <c r="R31" s="30">
        <v>3</v>
      </c>
      <c r="S31" s="30">
        <v>2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61">
        <v>0</v>
      </c>
      <c r="AD31" s="64" t="s">
        <v>91</v>
      </c>
      <c r="AE31" s="56">
        <v>167</v>
      </c>
      <c r="AF31" s="28">
        <v>193</v>
      </c>
      <c r="AG31" s="52">
        <f t="shared" si="2"/>
        <v>26</v>
      </c>
      <c r="AH31" s="20">
        <f t="shared" si="14"/>
        <v>0.15568862275449091</v>
      </c>
    </row>
    <row r="32" spans="1:34" ht="27.75" customHeight="1">
      <c r="A32" s="23"/>
      <c r="B32" s="130" t="s">
        <v>17</v>
      </c>
      <c r="C32" s="131" t="s">
        <v>18</v>
      </c>
      <c r="D32" s="7" t="s">
        <v>56</v>
      </c>
      <c r="E32" s="29">
        <f t="shared" si="6"/>
        <v>328</v>
      </c>
      <c r="F32" s="29">
        <f>SUM(F33:F34)</f>
        <v>133</v>
      </c>
      <c r="G32" s="29">
        <f t="shared" ref="G32:AC32" si="15">SUM(G33:G34)</f>
        <v>114</v>
      </c>
      <c r="H32" s="29">
        <f t="shared" si="15"/>
        <v>6</v>
      </c>
      <c r="I32" s="29">
        <f t="shared" si="15"/>
        <v>6</v>
      </c>
      <c r="J32" s="29">
        <f t="shared" si="15"/>
        <v>30</v>
      </c>
      <c r="K32" s="29">
        <f t="shared" si="15"/>
        <v>36</v>
      </c>
      <c r="L32" s="29">
        <f t="shared" si="15"/>
        <v>1</v>
      </c>
      <c r="M32" s="29">
        <f t="shared" si="15"/>
        <v>2</v>
      </c>
      <c r="N32" s="29">
        <f t="shared" si="15"/>
        <v>0</v>
      </c>
      <c r="O32" s="29">
        <f t="shared" si="15"/>
        <v>0</v>
      </c>
      <c r="P32" s="29">
        <f t="shared" si="15"/>
        <v>0</v>
      </c>
      <c r="Q32" s="29">
        <f t="shared" si="15"/>
        <v>0</v>
      </c>
      <c r="R32" s="29">
        <f t="shared" si="15"/>
        <v>0</v>
      </c>
      <c r="S32" s="29">
        <f t="shared" si="15"/>
        <v>0</v>
      </c>
      <c r="T32" s="29">
        <f t="shared" si="15"/>
        <v>0</v>
      </c>
      <c r="U32" s="29">
        <f t="shared" si="15"/>
        <v>0</v>
      </c>
      <c r="V32" s="29">
        <f t="shared" si="15"/>
        <v>0</v>
      </c>
      <c r="W32" s="29">
        <f t="shared" si="15"/>
        <v>0</v>
      </c>
      <c r="X32" s="29">
        <f t="shared" si="15"/>
        <v>0</v>
      </c>
      <c r="Y32" s="29">
        <f t="shared" si="15"/>
        <v>0</v>
      </c>
      <c r="Z32" s="29">
        <f t="shared" si="15"/>
        <v>0</v>
      </c>
      <c r="AA32" s="29">
        <f t="shared" si="15"/>
        <v>0</v>
      </c>
      <c r="AB32" s="29">
        <f t="shared" si="15"/>
        <v>0</v>
      </c>
      <c r="AC32" s="60">
        <f t="shared" si="15"/>
        <v>0</v>
      </c>
      <c r="AD32" s="65" t="s">
        <v>92</v>
      </c>
      <c r="AE32" s="55">
        <v>670</v>
      </c>
      <c r="AF32" s="26">
        <f>SUM(AF33:AF34)</f>
        <v>719</v>
      </c>
      <c r="AG32" s="52">
        <f t="shared" si="2"/>
        <v>49</v>
      </c>
      <c r="AH32" s="20">
        <f t="shared" si="14"/>
        <v>7.3134328358208878E-2</v>
      </c>
    </row>
    <row r="33" spans="1:35" ht="27.75" customHeight="1">
      <c r="A33" s="23"/>
      <c r="B33" s="130"/>
      <c r="C33" s="131"/>
      <c r="D33" s="1" t="s">
        <v>80</v>
      </c>
      <c r="E33" s="53">
        <f t="shared" si="6"/>
        <v>161</v>
      </c>
      <c r="F33" s="30">
        <v>60</v>
      </c>
      <c r="G33" s="30">
        <v>52</v>
      </c>
      <c r="H33" s="30">
        <v>3</v>
      </c>
      <c r="I33" s="30">
        <v>3</v>
      </c>
      <c r="J33" s="30">
        <v>18</v>
      </c>
      <c r="K33" s="30">
        <v>23</v>
      </c>
      <c r="L33" s="30">
        <v>1</v>
      </c>
      <c r="M33" s="30">
        <v>1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61">
        <v>0</v>
      </c>
      <c r="AD33" s="64" t="s">
        <v>90</v>
      </c>
      <c r="AE33" s="56">
        <v>564</v>
      </c>
      <c r="AF33" s="28">
        <v>601</v>
      </c>
      <c r="AG33" s="52">
        <f t="shared" si="2"/>
        <v>37</v>
      </c>
      <c r="AH33" s="20">
        <f t="shared" si="14"/>
        <v>6.560283687943258E-2</v>
      </c>
      <c r="AI33" s="69"/>
    </row>
    <row r="34" spans="1:35" ht="27.75" customHeight="1">
      <c r="A34" s="23"/>
      <c r="B34" s="130"/>
      <c r="C34" s="131"/>
      <c r="D34" s="44" t="s">
        <v>87</v>
      </c>
      <c r="E34" s="53">
        <f t="shared" si="6"/>
        <v>167</v>
      </c>
      <c r="F34" s="30">
        <v>73</v>
      </c>
      <c r="G34" s="30">
        <v>62</v>
      </c>
      <c r="H34" s="30">
        <v>3</v>
      </c>
      <c r="I34" s="30">
        <v>3</v>
      </c>
      <c r="J34" s="30">
        <v>12</v>
      </c>
      <c r="K34" s="30">
        <v>13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61">
        <v>0</v>
      </c>
      <c r="AD34" s="64" t="s">
        <v>91</v>
      </c>
      <c r="AE34" s="56">
        <v>106</v>
      </c>
      <c r="AF34" s="28">
        <v>118</v>
      </c>
      <c r="AG34" s="52">
        <f t="shared" si="2"/>
        <v>12</v>
      </c>
      <c r="AH34" s="20">
        <f t="shared" si="14"/>
        <v>0.1132075471698113</v>
      </c>
      <c r="AI34" s="69"/>
    </row>
    <row r="35" spans="1:35" ht="27.75" customHeight="1">
      <c r="A35" s="23"/>
      <c r="B35" s="130" t="s">
        <v>19</v>
      </c>
      <c r="C35" s="131" t="s">
        <v>20</v>
      </c>
      <c r="D35" s="6" t="s">
        <v>56</v>
      </c>
      <c r="E35" s="29">
        <f t="shared" si="6"/>
        <v>917</v>
      </c>
      <c r="F35" s="29">
        <f>SUM(F36:F37)</f>
        <v>337</v>
      </c>
      <c r="G35" s="29">
        <f t="shared" ref="G35:AC35" si="16">SUM(G36:G37)</f>
        <v>331</v>
      </c>
      <c r="H35" s="29">
        <f t="shared" si="16"/>
        <v>18</v>
      </c>
      <c r="I35" s="29">
        <f t="shared" si="16"/>
        <v>22</v>
      </c>
      <c r="J35" s="29">
        <f t="shared" si="16"/>
        <v>90</v>
      </c>
      <c r="K35" s="29">
        <f t="shared" si="16"/>
        <v>99</v>
      </c>
      <c r="L35" s="29">
        <f t="shared" si="16"/>
        <v>14</v>
      </c>
      <c r="M35" s="29">
        <f t="shared" si="16"/>
        <v>5</v>
      </c>
      <c r="N35" s="29">
        <f t="shared" si="16"/>
        <v>0</v>
      </c>
      <c r="O35" s="29">
        <f t="shared" si="16"/>
        <v>1</v>
      </c>
      <c r="P35" s="29">
        <f t="shared" si="16"/>
        <v>0</v>
      </c>
      <c r="Q35" s="29">
        <f t="shared" si="16"/>
        <v>0</v>
      </c>
      <c r="R35" s="29">
        <f t="shared" si="16"/>
        <v>0</v>
      </c>
      <c r="S35" s="29">
        <f t="shared" si="16"/>
        <v>0</v>
      </c>
      <c r="T35" s="29">
        <f t="shared" si="16"/>
        <v>0</v>
      </c>
      <c r="U35" s="29">
        <f t="shared" si="16"/>
        <v>0</v>
      </c>
      <c r="V35" s="29">
        <f t="shared" si="16"/>
        <v>0</v>
      </c>
      <c r="W35" s="29">
        <f t="shared" si="16"/>
        <v>0</v>
      </c>
      <c r="X35" s="29">
        <f t="shared" si="16"/>
        <v>0</v>
      </c>
      <c r="Y35" s="29">
        <f t="shared" si="16"/>
        <v>0</v>
      </c>
      <c r="Z35" s="29">
        <f t="shared" si="16"/>
        <v>0</v>
      </c>
      <c r="AA35" s="29">
        <f t="shared" si="16"/>
        <v>0</v>
      </c>
      <c r="AB35" s="29">
        <f t="shared" si="16"/>
        <v>0</v>
      </c>
      <c r="AC35" s="60">
        <f t="shared" si="16"/>
        <v>0</v>
      </c>
      <c r="AD35" s="65" t="s">
        <v>92</v>
      </c>
      <c r="AE35" s="55">
        <v>1525</v>
      </c>
      <c r="AF35" s="26">
        <f>SUM(AF36:AF37)</f>
        <v>1804</v>
      </c>
      <c r="AG35" s="52">
        <f t="shared" si="2"/>
        <v>279</v>
      </c>
      <c r="AH35" s="20">
        <f t="shared" si="14"/>
        <v>0.18295081967213123</v>
      </c>
      <c r="AI35" s="69"/>
    </row>
    <row r="36" spans="1:35" ht="27.75" customHeight="1">
      <c r="A36" s="23"/>
      <c r="B36" s="130"/>
      <c r="C36" s="131"/>
      <c r="D36" s="1" t="s">
        <v>80</v>
      </c>
      <c r="E36" s="53">
        <f t="shared" si="6"/>
        <v>533</v>
      </c>
      <c r="F36" s="30">
        <v>143</v>
      </c>
      <c r="G36" s="30">
        <v>210</v>
      </c>
      <c r="H36" s="30">
        <v>12</v>
      </c>
      <c r="I36" s="30">
        <v>15</v>
      </c>
      <c r="J36" s="30">
        <v>63</v>
      </c>
      <c r="K36" s="30">
        <v>78</v>
      </c>
      <c r="L36" s="30">
        <v>7</v>
      </c>
      <c r="M36" s="30">
        <v>4</v>
      </c>
      <c r="N36" s="30">
        <v>0</v>
      </c>
      <c r="O36" s="30">
        <v>1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61">
        <v>0</v>
      </c>
      <c r="AD36" s="64" t="s">
        <v>90</v>
      </c>
      <c r="AE36" s="56">
        <v>1323</v>
      </c>
      <c r="AF36" s="28">
        <v>1600</v>
      </c>
      <c r="AG36" s="52">
        <f t="shared" si="2"/>
        <v>277</v>
      </c>
      <c r="AH36" s="20">
        <f t="shared" si="14"/>
        <v>0.20937263794406658</v>
      </c>
      <c r="AI36" s="69"/>
    </row>
    <row r="37" spans="1:35" ht="27.75" customHeight="1">
      <c r="A37" s="23"/>
      <c r="B37" s="130"/>
      <c r="C37" s="131"/>
      <c r="D37" s="44" t="s">
        <v>87</v>
      </c>
      <c r="E37" s="53">
        <f t="shared" si="6"/>
        <v>384</v>
      </c>
      <c r="F37" s="30">
        <v>194</v>
      </c>
      <c r="G37" s="30">
        <v>121</v>
      </c>
      <c r="H37" s="30">
        <v>6</v>
      </c>
      <c r="I37" s="30">
        <v>7</v>
      </c>
      <c r="J37" s="30">
        <v>27</v>
      </c>
      <c r="K37" s="30">
        <v>21</v>
      </c>
      <c r="L37" s="30">
        <v>7</v>
      </c>
      <c r="M37" s="30">
        <v>1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61">
        <v>0</v>
      </c>
      <c r="AD37" s="64" t="s">
        <v>91</v>
      </c>
      <c r="AE37" s="56">
        <v>202</v>
      </c>
      <c r="AF37" s="28">
        <v>204</v>
      </c>
      <c r="AG37" s="52">
        <f t="shared" si="2"/>
        <v>2</v>
      </c>
      <c r="AH37" s="20">
        <f t="shared" si="14"/>
        <v>9.9009900990099098E-3</v>
      </c>
      <c r="AI37" s="69"/>
    </row>
    <row r="38" spans="1:35" ht="27.75" customHeight="1">
      <c r="A38" s="23"/>
      <c r="B38" s="130" t="s">
        <v>21</v>
      </c>
      <c r="C38" s="131" t="s">
        <v>22</v>
      </c>
      <c r="D38" s="6" t="s">
        <v>56</v>
      </c>
      <c r="E38" s="29">
        <f t="shared" si="6"/>
        <v>1199</v>
      </c>
      <c r="F38" s="29">
        <f>SUM(F39:F40)</f>
        <v>454</v>
      </c>
      <c r="G38" s="29">
        <f t="shared" ref="G38:AC38" si="17">SUM(G39:G40)</f>
        <v>337</v>
      </c>
      <c r="H38" s="29">
        <f t="shared" si="17"/>
        <v>35</v>
      </c>
      <c r="I38" s="29">
        <f t="shared" si="17"/>
        <v>29</v>
      </c>
      <c r="J38" s="29">
        <f t="shared" si="17"/>
        <v>188</v>
      </c>
      <c r="K38" s="29">
        <f t="shared" si="17"/>
        <v>101</v>
      </c>
      <c r="L38" s="29">
        <f t="shared" si="17"/>
        <v>32</v>
      </c>
      <c r="M38" s="29">
        <f t="shared" si="17"/>
        <v>8</v>
      </c>
      <c r="N38" s="29">
        <f t="shared" si="17"/>
        <v>5</v>
      </c>
      <c r="O38" s="29">
        <f t="shared" si="17"/>
        <v>3</v>
      </c>
      <c r="P38" s="29">
        <f t="shared" si="17"/>
        <v>7</v>
      </c>
      <c r="Q38" s="29">
        <f t="shared" si="17"/>
        <v>0</v>
      </c>
      <c r="R38" s="29">
        <f t="shared" si="17"/>
        <v>0</v>
      </c>
      <c r="S38" s="29">
        <f t="shared" si="17"/>
        <v>0</v>
      </c>
      <c r="T38" s="29">
        <f t="shared" si="17"/>
        <v>0</v>
      </c>
      <c r="U38" s="29">
        <f t="shared" si="17"/>
        <v>0</v>
      </c>
      <c r="V38" s="29">
        <f t="shared" si="17"/>
        <v>0</v>
      </c>
      <c r="W38" s="29">
        <f t="shared" si="17"/>
        <v>0</v>
      </c>
      <c r="X38" s="29">
        <f t="shared" si="17"/>
        <v>0</v>
      </c>
      <c r="Y38" s="29">
        <f t="shared" si="17"/>
        <v>0</v>
      </c>
      <c r="Z38" s="29">
        <f t="shared" si="17"/>
        <v>0</v>
      </c>
      <c r="AA38" s="29">
        <f t="shared" si="17"/>
        <v>0</v>
      </c>
      <c r="AB38" s="29">
        <f t="shared" si="17"/>
        <v>0</v>
      </c>
      <c r="AC38" s="60">
        <f t="shared" si="17"/>
        <v>0</v>
      </c>
      <c r="AD38" s="65" t="s">
        <v>92</v>
      </c>
      <c r="AE38" s="55">
        <v>1751</v>
      </c>
      <c r="AF38" s="26">
        <f>SUM(AF39:AF40)</f>
        <v>2777</v>
      </c>
      <c r="AG38" s="52">
        <f t="shared" si="2"/>
        <v>1026</v>
      </c>
      <c r="AH38" s="20">
        <f t="shared" si="14"/>
        <v>0.58595088520845229</v>
      </c>
      <c r="AI38" s="69"/>
    </row>
    <row r="39" spans="1:35" ht="27.75" customHeight="1">
      <c r="A39" s="23"/>
      <c r="B39" s="130"/>
      <c r="C39" s="131"/>
      <c r="D39" s="1" t="s">
        <v>80</v>
      </c>
      <c r="E39" s="53">
        <f t="shared" si="6"/>
        <v>498</v>
      </c>
      <c r="F39" s="30">
        <v>183</v>
      </c>
      <c r="G39" s="30">
        <v>153</v>
      </c>
      <c r="H39" s="30">
        <v>16</v>
      </c>
      <c r="I39" s="30">
        <v>17</v>
      </c>
      <c r="J39" s="30">
        <v>53</v>
      </c>
      <c r="K39" s="30">
        <v>51</v>
      </c>
      <c r="L39" s="30">
        <v>12</v>
      </c>
      <c r="M39" s="30">
        <v>5</v>
      </c>
      <c r="N39" s="30">
        <v>2</v>
      </c>
      <c r="O39" s="30">
        <v>2</v>
      </c>
      <c r="P39" s="30">
        <v>4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61">
        <v>0</v>
      </c>
      <c r="AD39" s="64" t="s">
        <v>90</v>
      </c>
      <c r="AE39" s="56">
        <v>1370</v>
      </c>
      <c r="AF39" s="28">
        <v>2248</v>
      </c>
      <c r="AG39" s="52">
        <f t="shared" si="2"/>
        <v>878</v>
      </c>
      <c r="AH39" s="20">
        <f t="shared" si="14"/>
        <v>0.64087591240875907</v>
      </c>
      <c r="AI39" s="69"/>
    </row>
    <row r="40" spans="1:35" ht="27.75" customHeight="1">
      <c r="A40" s="23"/>
      <c r="B40" s="130"/>
      <c r="C40" s="131"/>
      <c r="D40" s="44" t="s">
        <v>87</v>
      </c>
      <c r="E40" s="53">
        <f t="shared" si="6"/>
        <v>701</v>
      </c>
      <c r="F40" s="30">
        <v>271</v>
      </c>
      <c r="G40" s="30">
        <v>184</v>
      </c>
      <c r="H40" s="30">
        <v>19</v>
      </c>
      <c r="I40" s="30">
        <v>12</v>
      </c>
      <c r="J40" s="30">
        <v>135</v>
      </c>
      <c r="K40" s="30">
        <v>50</v>
      </c>
      <c r="L40" s="30">
        <v>20</v>
      </c>
      <c r="M40" s="30">
        <v>3</v>
      </c>
      <c r="N40" s="30">
        <v>3</v>
      </c>
      <c r="O40" s="30">
        <v>1</v>
      </c>
      <c r="P40" s="30">
        <v>3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61">
        <v>0</v>
      </c>
      <c r="AD40" s="64" t="s">
        <v>91</v>
      </c>
      <c r="AE40" s="56">
        <v>381</v>
      </c>
      <c r="AF40" s="28">
        <v>529</v>
      </c>
      <c r="AG40" s="52">
        <f t="shared" si="2"/>
        <v>148</v>
      </c>
      <c r="AH40" s="20">
        <f t="shared" si="14"/>
        <v>0.38845144356955386</v>
      </c>
      <c r="AI40" s="69"/>
    </row>
    <row r="41" spans="1:35" ht="27.75" customHeight="1">
      <c r="A41" s="23"/>
      <c r="B41" s="130" t="s">
        <v>23</v>
      </c>
      <c r="C41" s="131" t="s">
        <v>24</v>
      </c>
      <c r="D41" s="6" t="s">
        <v>56</v>
      </c>
      <c r="E41" s="29">
        <f t="shared" si="6"/>
        <v>1714</v>
      </c>
      <c r="F41" s="29">
        <f>SUM(F42:F43)</f>
        <v>456</v>
      </c>
      <c r="G41" s="29">
        <f t="shared" ref="G41:AC41" si="18">SUM(G42:G43)</f>
        <v>390</v>
      </c>
      <c r="H41" s="29">
        <f t="shared" si="18"/>
        <v>23</v>
      </c>
      <c r="I41" s="29">
        <f t="shared" si="18"/>
        <v>21</v>
      </c>
      <c r="J41" s="29">
        <f t="shared" si="18"/>
        <v>165</v>
      </c>
      <c r="K41" s="29">
        <f t="shared" si="18"/>
        <v>144</v>
      </c>
      <c r="L41" s="29">
        <f t="shared" si="18"/>
        <v>23</v>
      </c>
      <c r="M41" s="29">
        <f t="shared" si="18"/>
        <v>17</v>
      </c>
      <c r="N41" s="29">
        <f t="shared" si="18"/>
        <v>8</v>
      </c>
      <c r="O41" s="29">
        <f t="shared" si="18"/>
        <v>8</v>
      </c>
      <c r="P41" s="29">
        <f t="shared" si="18"/>
        <v>107</v>
      </c>
      <c r="Q41" s="29">
        <f t="shared" si="18"/>
        <v>89</v>
      </c>
      <c r="R41" s="29">
        <f t="shared" si="18"/>
        <v>95</v>
      </c>
      <c r="S41" s="29">
        <f t="shared" si="18"/>
        <v>81</v>
      </c>
      <c r="T41" s="29">
        <f t="shared" si="18"/>
        <v>4</v>
      </c>
      <c r="U41" s="29">
        <f t="shared" si="18"/>
        <v>5</v>
      </c>
      <c r="V41" s="29">
        <f t="shared" si="18"/>
        <v>3</v>
      </c>
      <c r="W41" s="29">
        <f t="shared" si="18"/>
        <v>4</v>
      </c>
      <c r="X41" s="29">
        <f t="shared" si="18"/>
        <v>33</v>
      </c>
      <c r="Y41" s="29">
        <f t="shared" si="18"/>
        <v>26</v>
      </c>
      <c r="Z41" s="29">
        <f t="shared" si="18"/>
        <v>1</v>
      </c>
      <c r="AA41" s="29">
        <f t="shared" si="18"/>
        <v>1</v>
      </c>
      <c r="AB41" s="29">
        <f t="shared" si="18"/>
        <v>5</v>
      </c>
      <c r="AC41" s="60">
        <f t="shared" si="18"/>
        <v>5</v>
      </c>
      <c r="AD41" s="65" t="s">
        <v>92</v>
      </c>
      <c r="AE41" s="55">
        <v>2691</v>
      </c>
      <c r="AF41" s="26">
        <f>SUM(AF42:AF43)</f>
        <v>3566</v>
      </c>
      <c r="AG41" s="52">
        <f t="shared" si="2"/>
        <v>875</v>
      </c>
      <c r="AH41" s="20">
        <f t="shared" si="14"/>
        <v>0.32515793385358593</v>
      </c>
      <c r="AI41" s="69"/>
    </row>
    <row r="42" spans="1:35" ht="27.75" customHeight="1">
      <c r="A42" s="23"/>
      <c r="B42" s="130"/>
      <c r="C42" s="131"/>
      <c r="D42" s="1" t="s">
        <v>80</v>
      </c>
      <c r="E42" s="53">
        <f t="shared" si="6"/>
        <v>819</v>
      </c>
      <c r="F42" s="30">
        <v>221</v>
      </c>
      <c r="G42" s="30">
        <v>175</v>
      </c>
      <c r="H42" s="30">
        <v>11</v>
      </c>
      <c r="I42" s="30">
        <v>12</v>
      </c>
      <c r="J42" s="30">
        <v>81</v>
      </c>
      <c r="K42" s="30">
        <v>76</v>
      </c>
      <c r="L42" s="30">
        <v>10</v>
      </c>
      <c r="M42" s="30">
        <v>13</v>
      </c>
      <c r="N42" s="30">
        <v>4</v>
      </c>
      <c r="O42" s="30">
        <v>5</v>
      </c>
      <c r="P42" s="30">
        <v>40</v>
      </c>
      <c r="Q42" s="30">
        <v>43</v>
      </c>
      <c r="R42" s="30">
        <v>31</v>
      </c>
      <c r="S42" s="30">
        <v>48</v>
      </c>
      <c r="T42" s="30">
        <v>0</v>
      </c>
      <c r="U42" s="30">
        <v>4</v>
      </c>
      <c r="V42" s="30">
        <v>0</v>
      </c>
      <c r="W42" s="30">
        <v>3</v>
      </c>
      <c r="X42" s="30">
        <v>16</v>
      </c>
      <c r="Y42" s="30">
        <v>17</v>
      </c>
      <c r="Z42" s="30">
        <v>0</v>
      </c>
      <c r="AA42" s="30">
        <v>0</v>
      </c>
      <c r="AB42" s="30">
        <v>4</v>
      </c>
      <c r="AC42" s="61">
        <v>5</v>
      </c>
      <c r="AD42" s="64" t="s">
        <v>90</v>
      </c>
      <c r="AE42" s="56">
        <v>2213</v>
      </c>
      <c r="AF42" s="28">
        <v>2940</v>
      </c>
      <c r="AG42" s="52">
        <f t="shared" si="2"/>
        <v>727</v>
      </c>
      <c r="AH42" s="20">
        <f t="shared" si="14"/>
        <v>0.32851333032083141</v>
      </c>
      <c r="AI42" s="69"/>
    </row>
    <row r="43" spans="1:35" ht="27.75" customHeight="1">
      <c r="A43" s="23"/>
      <c r="B43" s="130"/>
      <c r="C43" s="131"/>
      <c r="D43" s="44" t="s">
        <v>87</v>
      </c>
      <c r="E43" s="53">
        <f t="shared" si="6"/>
        <v>895</v>
      </c>
      <c r="F43" s="30">
        <v>235</v>
      </c>
      <c r="G43" s="30">
        <v>215</v>
      </c>
      <c r="H43" s="30">
        <v>12</v>
      </c>
      <c r="I43" s="30">
        <v>9</v>
      </c>
      <c r="J43" s="30">
        <v>84</v>
      </c>
      <c r="K43" s="30">
        <v>68</v>
      </c>
      <c r="L43" s="30">
        <v>13</v>
      </c>
      <c r="M43" s="30">
        <v>4</v>
      </c>
      <c r="N43" s="30">
        <v>4</v>
      </c>
      <c r="O43" s="30">
        <v>3</v>
      </c>
      <c r="P43" s="30">
        <v>67</v>
      </c>
      <c r="Q43" s="30">
        <v>46</v>
      </c>
      <c r="R43" s="30">
        <v>64</v>
      </c>
      <c r="S43" s="30">
        <v>33</v>
      </c>
      <c r="T43" s="30">
        <v>4</v>
      </c>
      <c r="U43" s="30">
        <v>1</v>
      </c>
      <c r="V43" s="30">
        <v>3</v>
      </c>
      <c r="W43" s="30">
        <v>1</v>
      </c>
      <c r="X43" s="30">
        <v>17</v>
      </c>
      <c r="Y43" s="30">
        <v>9</v>
      </c>
      <c r="Z43" s="30">
        <v>1</v>
      </c>
      <c r="AA43" s="30">
        <v>1</v>
      </c>
      <c r="AB43" s="30">
        <v>1</v>
      </c>
      <c r="AC43" s="61">
        <v>0</v>
      </c>
      <c r="AD43" s="64" t="s">
        <v>91</v>
      </c>
      <c r="AE43" s="56">
        <v>478</v>
      </c>
      <c r="AF43" s="28">
        <v>626</v>
      </c>
      <c r="AG43" s="52">
        <f t="shared" si="2"/>
        <v>148</v>
      </c>
      <c r="AH43" s="20">
        <f t="shared" si="14"/>
        <v>0.30962343096234313</v>
      </c>
      <c r="AI43" s="69"/>
    </row>
    <row r="44" spans="1:35" ht="27.75" customHeight="1">
      <c r="A44" s="23"/>
      <c r="B44" s="130" t="s">
        <v>25</v>
      </c>
      <c r="C44" s="131" t="s">
        <v>26</v>
      </c>
      <c r="D44" s="6" t="s">
        <v>56</v>
      </c>
      <c r="E44" s="29">
        <f t="shared" si="6"/>
        <v>285</v>
      </c>
      <c r="F44" s="29">
        <f>SUM(F45:F46)</f>
        <v>84</v>
      </c>
      <c r="G44" s="29">
        <f t="shared" ref="G44:AC44" si="19">SUM(G45:G46)</f>
        <v>81</v>
      </c>
      <c r="H44" s="29">
        <f t="shared" si="19"/>
        <v>7</v>
      </c>
      <c r="I44" s="29">
        <f t="shared" si="19"/>
        <v>7</v>
      </c>
      <c r="J44" s="29">
        <f t="shared" si="19"/>
        <v>34</v>
      </c>
      <c r="K44" s="29">
        <f t="shared" si="19"/>
        <v>43</v>
      </c>
      <c r="L44" s="29">
        <f t="shared" si="19"/>
        <v>5</v>
      </c>
      <c r="M44" s="29">
        <f t="shared" si="19"/>
        <v>5</v>
      </c>
      <c r="N44" s="29">
        <f t="shared" si="19"/>
        <v>9</v>
      </c>
      <c r="O44" s="29">
        <f t="shared" si="19"/>
        <v>7</v>
      </c>
      <c r="P44" s="29">
        <f t="shared" si="19"/>
        <v>1</v>
      </c>
      <c r="Q44" s="29">
        <f t="shared" si="19"/>
        <v>2</v>
      </c>
      <c r="R44" s="29">
        <f t="shared" si="19"/>
        <v>0</v>
      </c>
      <c r="S44" s="29">
        <f t="shared" si="19"/>
        <v>0</v>
      </c>
      <c r="T44" s="29">
        <f t="shared" si="19"/>
        <v>0</v>
      </c>
      <c r="U44" s="29">
        <f t="shared" si="19"/>
        <v>0</v>
      </c>
      <c r="V44" s="29">
        <f t="shared" si="19"/>
        <v>0</v>
      </c>
      <c r="W44" s="29">
        <f t="shared" si="19"/>
        <v>0</v>
      </c>
      <c r="X44" s="29">
        <f t="shared" si="19"/>
        <v>0</v>
      </c>
      <c r="Y44" s="29">
        <f t="shared" si="19"/>
        <v>0</v>
      </c>
      <c r="Z44" s="29">
        <f t="shared" si="19"/>
        <v>0</v>
      </c>
      <c r="AA44" s="29">
        <f t="shared" si="19"/>
        <v>0</v>
      </c>
      <c r="AB44" s="29">
        <f t="shared" si="19"/>
        <v>0</v>
      </c>
      <c r="AC44" s="60">
        <f t="shared" si="19"/>
        <v>0</v>
      </c>
      <c r="AD44" s="65" t="s">
        <v>92</v>
      </c>
      <c r="AE44" s="55">
        <v>612</v>
      </c>
      <c r="AF44" s="26">
        <f>SUM(AF45:AF46)</f>
        <v>654</v>
      </c>
      <c r="AG44" s="52">
        <f t="shared" si="2"/>
        <v>42</v>
      </c>
      <c r="AH44" s="20">
        <f t="shared" si="14"/>
        <v>6.8627450980392135E-2</v>
      </c>
    </row>
    <row r="45" spans="1:35" ht="27.75" customHeight="1">
      <c r="A45" s="23"/>
      <c r="B45" s="130"/>
      <c r="C45" s="131"/>
      <c r="D45" s="1" t="s">
        <v>80</v>
      </c>
      <c r="E45" s="53">
        <f t="shared" si="6"/>
        <v>140</v>
      </c>
      <c r="F45" s="30">
        <v>31</v>
      </c>
      <c r="G45" s="30">
        <v>42</v>
      </c>
      <c r="H45" s="30">
        <v>3</v>
      </c>
      <c r="I45" s="30">
        <v>4</v>
      </c>
      <c r="J45" s="30">
        <v>14</v>
      </c>
      <c r="K45" s="30">
        <v>22</v>
      </c>
      <c r="L45" s="30">
        <v>3</v>
      </c>
      <c r="M45" s="30">
        <v>3</v>
      </c>
      <c r="N45" s="30">
        <v>9</v>
      </c>
      <c r="O45" s="30">
        <v>6</v>
      </c>
      <c r="P45" s="30">
        <v>1</v>
      </c>
      <c r="Q45" s="30">
        <v>2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61">
        <v>0</v>
      </c>
      <c r="AD45" s="64" t="s">
        <v>90</v>
      </c>
      <c r="AE45" s="56">
        <v>489</v>
      </c>
      <c r="AF45" s="28">
        <v>529</v>
      </c>
      <c r="AG45" s="52">
        <f t="shared" si="2"/>
        <v>40</v>
      </c>
      <c r="AH45" s="20">
        <f t="shared" si="14"/>
        <v>8.1799591002045036E-2</v>
      </c>
    </row>
    <row r="46" spans="1:35" ht="27.75" customHeight="1">
      <c r="A46" s="23"/>
      <c r="B46" s="130"/>
      <c r="C46" s="131"/>
      <c r="D46" s="44" t="s">
        <v>87</v>
      </c>
      <c r="E46" s="53">
        <f t="shared" si="6"/>
        <v>145</v>
      </c>
      <c r="F46" s="30">
        <v>53</v>
      </c>
      <c r="G46" s="30">
        <v>39</v>
      </c>
      <c r="H46" s="30">
        <v>4</v>
      </c>
      <c r="I46" s="30">
        <v>3</v>
      </c>
      <c r="J46" s="30">
        <v>20</v>
      </c>
      <c r="K46" s="30">
        <v>21</v>
      </c>
      <c r="L46" s="30">
        <v>2</v>
      </c>
      <c r="M46" s="30">
        <v>2</v>
      </c>
      <c r="N46" s="30">
        <v>0</v>
      </c>
      <c r="O46" s="30">
        <v>1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61">
        <v>0</v>
      </c>
      <c r="AD46" s="64" t="s">
        <v>91</v>
      </c>
      <c r="AE46" s="56">
        <v>123</v>
      </c>
      <c r="AF46" s="28">
        <v>125</v>
      </c>
      <c r="AG46" s="52">
        <f t="shared" si="2"/>
        <v>2</v>
      </c>
      <c r="AH46" s="20">
        <f t="shared" si="14"/>
        <v>1.6260162601626105E-2</v>
      </c>
    </row>
    <row r="47" spans="1:35" ht="27.75" customHeight="1">
      <c r="A47" s="23"/>
      <c r="B47" s="130" t="s">
        <v>27</v>
      </c>
      <c r="C47" s="131" t="s">
        <v>28</v>
      </c>
      <c r="D47" s="6" t="s">
        <v>56</v>
      </c>
      <c r="E47" s="29">
        <f t="shared" si="6"/>
        <v>1860</v>
      </c>
      <c r="F47" s="29">
        <f>SUM(F48:F49)</f>
        <v>718</v>
      </c>
      <c r="G47" s="29">
        <f t="shared" ref="G47:AC47" si="20">SUM(G48:G49)</f>
        <v>699</v>
      </c>
      <c r="H47" s="29">
        <f t="shared" si="20"/>
        <v>21</v>
      </c>
      <c r="I47" s="29">
        <f t="shared" si="20"/>
        <v>20</v>
      </c>
      <c r="J47" s="29">
        <f t="shared" si="20"/>
        <v>183</v>
      </c>
      <c r="K47" s="29">
        <f t="shared" si="20"/>
        <v>149</v>
      </c>
      <c r="L47" s="29">
        <f t="shared" si="20"/>
        <v>18</v>
      </c>
      <c r="M47" s="29">
        <f t="shared" si="20"/>
        <v>18</v>
      </c>
      <c r="N47" s="29">
        <f t="shared" si="20"/>
        <v>13</v>
      </c>
      <c r="O47" s="29">
        <f t="shared" si="20"/>
        <v>9</v>
      </c>
      <c r="P47" s="29">
        <f t="shared" si="20"/>
        <v>7</v>
      </c>
      <c r="Q47" s="29">
        <f t="shared" si="20"/>
        <v>5</v>
      </c>
      <c r="R47" s="29">
        <f t="shared" si="20"/>
        <v>0</v>
      </c>
      <c r="S47" s="29">
        <f t="shared" si="20"/>
        <v>0</v>
      </c>
      <c r="T47" s="29">
        <f t="shared" si="20"/>
        <v>0</v>
      </c>
      <c r="U47" s="29">
        <f t="shared" si="20"/>
        <v>0</v>
      </c>
      <c r="V47" s="29">
        <f t="shared" si="20"/>
        <v>0</v>
      </c>
      <c r="W47" s="29">
        <f t="shared" si="20"/>
        <v>0</v>
      </c>
      <c r="X47" s="29">
        <f t="shared" si="20"/>
        <v>0</v>
      </c>
      <c r="Y47" s="29">
        <f t="shared" si="20"/>
        <v>0</v>
      </c>
      <c r="Z47" s="29">
        <f t="shared" si="20"/>
        <v>0</v>
      </c>
      <c r="AA47" s="29">
        <f t="shared" si="20"/>
        <v>0</v>
      </c>
      <c r="AB47" s="29">
        <f t="shared" si="20"/>
        <v>0</v>
      </c>
      <c r="AC47" s="60">
        <f t="shared" si="20"/>
        <v>0</v>
      </c>
      <c r="AD47" s="65" t="s">
        <v>92</v>
      </c>
      <c r="AE47" s="55">
        <v>1241</v>
      </c>
      <c r="AF47" s="26">
        <f>SUM(AF48:AF49)</f>
        <v>4844</v>
      </c>
      <c r="AG47" s="52">
        <f t="shared" si="2"/>
        <v>3603</v>
      </c>
      <c r="AH47" s="20">
        <f t="shared" si="14"/>
        <v>2.903303787268332</v>
      </c>
    </row>
    <row r="48" spans="1:35" ht="27.75" customHeight="1">
      <c r="A48" s="23"/>
      <c r="B48" s="130"/>
      <c r="C48" s="131"/>
      <c r="D48" s="1" t="s">
        <v>80</v>
      </c>
      <c r="E48" s="53">
        <f t="shared" si="6"/>
        <v>934</v>
      </c>
      <c r="F48" s="30">
        <v>266</v>
      </c>
      <c r="G48" s="30">
        <v>423</v>
      </c>
      <c r="H48" s="30">
        <v>13</v>
      </c>
      <c r="I48" s="30">
        <v>9</v>
      </c>
      <c r="J48" s="30">
        <v>92</v>
      </c>
      <c r="K48" s="30">
        <v>85</v>
      </c>
      <c r="L48" s="30">
        <v>9</v>
      </c>
      <c r="M48" s="30">
        <v>13</v>
      </c>
      <c r="N48" s="30">
        <v>9</v>
      </c>
      <c r="O48" s="30">
        <v>7</v>
      </c>
      <c r="P48" s="30">
        <v>5</v>
      </c>
      <c r="Q48" s="30">
        <v>3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61">
        <v>0</v>
      </c>
      <c r="AD48" s="64" t="s">
        <v>90</v>
      </c>
      <c r="AE48" s="56">
        <v>853</v>
      </c>
      <c r="AF48" s="28">
        <v>3477</v>
      </c>
      <c r="AG48" s="52">
        <f t="shared" si="2"/>
        <v>2624</v>
      </c>
      <c r="AH48" s="20">
        <f t="shared" si="14"/>
        <v>3.0762016412661195</v>
      </c>
    </row>
    <row r="49" spans="1:34" ht="27.75" customHeight="1">
      <c r="A49" s="23"/>
      <c r="B49" s="130"/>
      <c r="C49" s="131"/>
      <c r="D49" s="44" t="s">
        <v>87</v>
      </c>
      <c r="E49" s="53">
        <f t="shared" si="6"/>
        <v>926</v>
      </c>
      <c r="F49" s="30">
        <v>452</v>
      </c>
      <c r="G49" s="30">
        <v>276</v>
      </c>
      <c r="H49" s="30">
        <v>8</v>
      </c>
      <c r="I49" s="30">
        <v>11</v>
      </c>
      <c r="J49" s="30">
        <v>91</v>
      </c>
      <c r="K49" s="30">
        <v>64</v>
      </c>
      <c r="L49" s="30">
        <v>9</v>
      </c>
      <c r="M49" s="30">
        <v>5</v>
      </c>
      <c r="N49" s="30">
        <v>4</v>
      </c>
      <c r="O49" s="30">
        <v>2</v>
      </c>
      <c r="P49" s="30">
        <v>2</v>
      </c>
      <c r="Q49" s="30">
        <v>2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61">
        <v>0</v>
      </c>
      <c r="AD49" s="64" t="s">
        <v>91</v>
      </c>
      <c r="AE49" s="56">
        <v>388</v>
      </c>
      <c r="AF49" s="28">
        <v>1367</v>
      </c>
      <c r="AG49" s="52">
        <f t="shared" si="2"/>
        <v>979</v>
      </c>
      <c r="AH49" s="20">
        <f t="shared" si="14"/>
        <v>2.5231958762886597</v>
      </c>
    </row>
    <row r="50" spans="1:34" ht="27.75" customHeight="1">
      <c r="A50" s="23"/>
      <c r="B50" s="130" t="s">
        <v>29</v>
      </c>
      <c r="C50" s="131" t="s">
        <v>30</v>
      </c>
      <c r="D50" s="6" t="s">
        <v>56</v>
      </c>
      <c r="E50" s="29">
        <f t="shared" si="6"/>
        <v>290</v>
      </c>
      <c r="F50" s="29">
        <f>SUM(F51:F52)</f>
        <v>84</v>
      </c>
      <c r="G50" s="29">
        <f t="shared" ref="G50:AC50" si="21">SUM(G51:G52)</f>
        <v>72</v>
      </c>
      <c r="H50" s="29">
        <f t="shared" si="21"/>
        <v>6</v>
      </c>
      <c r="I50" s="29">
        <f t="shared" si="21"/>
        <v>6</v>
      </c>
      <c r="J50" s="29">
        <f t="shared" si="21"/>
        <v>40</v>
      </c>
      <c r="K50" s="29">
        <f t="shared" si="21"/>
        <v>43</v>
      </c>
      <c r="L50" s="29">
        <f t="shared" si="21"/>
        <v>5</v>
      </c>
      <c r="M50" s="29">
        <f t="shared" si="21"/>
        <v>2</v>
      </c>
      <c r="N50" s="29">
        <f t="shared" si="21"/>
        <v>14</v>
      </c>
      <c r="O50" s="29">
        <f t="shared" si="21"/>
        <v>16</v>
      </c>
      <c r="P50" s="29">
        <f t="shared" si="21"/>
        <v>1</v>
      </c>
      <c r="Q50" s="29">
        <f t="shared" si="21"/>
        <v>1</v>
      </c>
      <c r="R50" s="29">
        <f t="shared" si="21"/>
        <v>0</v>
      </c>
      <c r="S50" s="29">
        <f t="shared" si="21"/>
        <v>0</v>
      </c>
      <c r="T50" s="29">
        <f t="shared" si="21"/>
        <v>0</v>
      </c>
      <c r="U50" s="29">
        <f t="shared" si="21"/>
        <v>0</v>
      </c>
      <c r="V50" s="29">
        <f t="shared" si="21"/>
        <v>0</v>
      </c>
      <c r="W50" s="29">
        <f t="shared" si="21"/>
        <v>0</v>
      </c>
      <c r="X50" s="29">
        <f t="shared" si="21"/>
        <v>0</v>
      </c>
      <c r="Y50" s="29">
        <f t="shared" si="21"/>
        <v>0</v>
      </c>
      <c r="Z50" s="29">
        <f t="shared" si="21"/>
        <v>0</v>
      </c>
      <c r="AA50" s="29">
        <f t="shared" si="21"/>
        <v>0</v>
      </c>
      <c r="AB50" s="29">
        <f t="shared" si="21"/>
        <v>0</v>
      </c>
      <c r="AC50" s="60">
        <f t="shared" si="21"/>
        <v>0</v>
      </c>
      <c r="AD50" s="65" t="s">
        <v>92</v>
      </c>
      <c r="AE50" s="55">
        <v>599</v>
      </c>
      <c r="AF50" s="26">
        <f>SUM(AF51:AF52)</f>
        <v>690</v>
      </c>
      <c r="AG50" s="52">
        <f t="shared" si="2"/>
        <v>91</v>
      </c>
      <c r="AH50" s="20">
        <f t="shared" si="14"/>
        <v>0.15191986644407351</v>
      </c>
    </row>
    <row r="51" spans="1:34" ht="27.75" customHeight="1">
      <c r="A51" s="23"/>
      <c r="B51" s="130"/>
      <c r="C51" s="131"/>
      <c r="D51" s="1" t="s">
        <v>80</v>
      </c>
      <c r="E51" s="53">
        <f t="shared" si="6"/>
        <v>159</v>
      </c>
      <c r="F51" s="30">
        <v>30</v>
      </c>
      <c r="G51" s="30">
        <v>41</v>
      </c>
      <c r="H51" s="30">
        <v>3</v>
      </c>
      <c r="I51" s="30">
        <v>3</v>
      </c>
      <c r="J51" s="30">
        <v>22</v>
      </c>
      <c r="K51" s="30">
        <v>28</v>
      </c>
      <c r="L51" s="30">
        <v>4</v>
      </c>
      <c r="M51" s="30">
        <v>2</v>
      </c>
      <c r="N51" s="30">
        <v>12</v>
      </c>
      <c r="O51" s="30">
        <v>13</v>
      </c>
      <c r="P51" s="30">
        <v>0</v>
      </c>
      <c r="Q51" s="30">
        <v>1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61">
        <v>0</v>
      </c>
      <c r="AD51" s="64" t="s">
        <v>90</v>
      </c>
      <c r="AE51" s="56">
        <v>497</v>
      </c>
      <c r="AF51" s="28">
        <v>586</v>
      </c>
      <c r="AG51" s="52">
        <f t="shared" si="2"/>
        <v>89</v>
      </c>
      <c r="AH51" s="20">
        <f t="shared" si="14"/>
        <v>0.17907444668008043</v>
      </c>
    </row>
    <row r="52" spans="1:34" ht="27.75" customHeight="1">
      <c r="A52" s="23"/>
      <c r="B52" s="130"/>
      <c r="C52" s="131"/>
      <c r="D52" s="44" t="s">
        <v>87</v>
      </c>
      <c r="E52" s="53">
        <f t="shared" si="6"/>
        <v>131</v>
      </c>
      <c r="F52" s="30">
        <v>54</v>
      </c>
      <c r="G52" s="30">
        <v>31</v>
      </c>
      <c r="H52" s="30">
        <v>3</v>
      </c>
      <c r="I52" s="30">
        <v>3</v>
      </c>
      <c r="J52" s="30">
        <v>18</v>
      </c>
      <c r="K52" s="30">
        <v>15</v>
      </c>
      <c r="L52" s="30">
        <v>1</v>
      </c>
      <c r="M52" s="30">
        <v>0</v>
      </c>
      <c r="N52" s="30">
        <v>2</v>
      </c>
      <c r="O52" s="30">
        <v>3</v>
      </c>
      <c r="P52" s="30">
        <v>1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61">
        <v>0</v>
      </c>
      <c r="AD52" s="64" t="s">
        <v>91</v>
      </c>
      <c r="AE52" s="56">
        <v>102</v>
      </c>
      <c r="AF52" s="28">
        <v>104</v>
      </c>
      <c r="AG52" s="52">
        <f t="shared" si="2"/>
        <v>2</v>
      </c>
      <c r="AH52" s="20">
        <f t="shared" si="14"/>
        <v>1.9607843137254832E-2</v>
      </c>
    </row>
    <row r="53" spans="1:34" ht="27.75" customHeight="1">
      <c r="A53" s="23"/>
      <c r="B53" s="130" t="s">
        <v>31</v>
      </c>
      <c r="C53" s="131" t="s">
        <v>32</v>
      </c>
      <c r="D53" s="6" t="s">
        <v>56</v>
      </c>
      <c r="E53" s="29">
        <f t="shared" si="6"/>
        <v>380</v>
      </c>
      <c r="F53" s="29">
        <f>SUM(F54:F55)</f>
        <v>74</v>
      </c>
      <c r="G53" s="29">
        <f t="shared" ref="G53:AC53" si="22">SUM(G54:G55)</f>
        <v>87</v>
      </c>
      <c r="H53" s="29">
        <f t="shared" si="22"/>
        <v>36</v>
      </c>
      <c r="I53" s="29">
        <f t="shared" si="22"/>
        <v>40</v>
      </c>
      <c r="J53" s="29">
        <f t="shared" si="22"/>
        <v>60</v>
      </c>
      <c r="K53" s="29">
        <f t="shared" si="22"/>
        <v>70</v>
      </c>
      <c r="L53" s="29">
        <f t="shared" si="22"/>
        <v>1</v>
      </c>
      <c r="M53" s="29">
        <f t="shared" si="22"/>
        <v>0</v>
      </c>
      <c r="N53" s="29">
        <f t="shared" si="22"/>
        <v>4</v>
      </c>
      <c r="O53" s="29">
        <f t="shared" si="22"/>
        <v>4</v>
      </c>
      <c r="P53" s="29">
        <f t="shared" si="22"/>
        <v>0</v>
      </c>
      <c r="Q53" s="29">
        <f t="shared" si="22"/>
        <v>0</v>
      </c>
      <c r="R53" s="29">
        <f t="shared" si="22"/>
        <v>0</v>
      </c>
      <c r="S53" s="29">
        <f t="shared" si="22"/>
        <v>0</v>
      </c>
      <c r="T53" s="29">
        <f t="shared" si="22"/>
        <v>0</v>
      </c>
      <c r="U53" s="29">
        <f t="shared" si="22"/>
        <v>0</v>
      </c>
      <c r="V53" s="29">
        <f t="shared" si="22"/>
        <v>0</v>
      </c>
      <c r="W53" s="29">
        <f t="shared" si="22"/>
        <v>0</v>
      </c>
      <c r="X53" s="29">
        <f t="shared" si="22"/>
        <v>2</v>
      </c>
      <c r="Y53" s="29">
        <f t="shared" si="22"/>
        <v>2</v>
      </c>
      <c r="Z53" s="29">
        <f t="shared" si="22"/>
        <v>0</v>
      </c>
      <c r="AA53" s="29">
        <f t="shared" si="22"/>
        <v>0</v>
      </c>
      <c r="AB53" s="29">
        <f t="shared" si="22"/>
        <v>0</v>
      </c>
      <c r="AC53" s="60">
        <f t="shared" si="22"/>
        <v>0</v>
      </c>
      <c r="AD53" s="65" t="s">
        <v>92</v>
      </c>
      <c r="AE53" s="55">
        <v>669</v>
      </c>
      <c r="AF53" s="26">
        <f>SUM(AF54:AF55)</f>
        <v>768</v>
      </c>
      <c r="AG53" s="52">
        <f t="shared" si="2"/>
        <v>99</v>
      </c>
      <c r="AH53" s="20">
        <f t="shared" si="14"/>
        <v>0.14798206278026904</v>
      </c>
    </row>
    <row r="54" spans="1:34" ht="27.75" customHeight="1">
      <c r="A54" s="23"/>
      <c r="B54" s="130"/>
      <c r="C54" s="131"/>
      <c r="D54" s="1" t="s">
        <v>80</v>
      </c>
      <c r="E54" s="53">
        <f t="shared" si="6"/>
        <v>160</v>
      </c>
      <c r="F54" s="30">
        <v>41</v>
      </c>
      <c r="G54" s="30">
        <v>28</v>
      </c>
      <c r="H54" s="30">
        <v>15</v>
      </c>
      <c r="I54" s="30">
        <v>14</v>
      </c>
      <c r="J54" s="30">
        <v>32</v>
      </c>
      <c r="K54" s="30">
        <v>21</v>
      </c>
      <c r="L54" s="30">
        <v>0</v>
      </c>
      <c r="M54" s="30">
        <v>0</v>
      </c>
      <c r="N54" s="30">
        <v>3</v>
      </c>
      <c r="O54" s="30">
        <v>2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2</v>
      </c>
      <c r="Y54" s="30">
        <v>2</v>
      </c>
      <c r="Z54" s="30">
        <v>0</v>
      </c>
      <c r="AA54" s="30">
        <v>0</v>
      </c>
      <c r="AB54" s="30">
        <v>0</v>
      </c>
      <c r="AC54" s="61">
        <v>0</v>
      </c>
      <c r="AD54" s="64" t="s">
        <v>90</v>
      </c>
      <c r="AE54" s="56">
        <v>600</v>
      </c>
      <c r="AF54" s="28">
        <v>680</v>
      </c>
      <c r="AG54" s="52">
        <f t="shared" si="2"/>
        <v>80</v>
      </c>
      <c r="AH54" s="20">
        <f t="shared" si="14"/>
        <v>0.1333333333333333</v>
      </c>
    </row>
    <row r="55" spans="1:34" ht="27.75" customHeight="1">
      <c r="A55" s="23"/>
      <c r="B55" s="130"/>
      <c r="C55" s="131"/>
      <c r="D55" s="44" t="s">
        <v>87</v>
      </c>
      <c r="E55" s="53">
        <f t="shared" si="6"/>
        <v>220</v>
      </c>
      <c r="F55" s="30">
        <v>33</v>
      </c>
      <c r="G55" s="30">
        <v>59</v>
      </c>
      <c r="H55" s="30">
        <v>21</v>
      </c>
      <c r="I55" s="30">
        <v>26</v>
      </c>
      <c r="J55" s="30">
        <v>28</v>
      </c>
      <c r="K55" s="30">
        <v>49</v>
      </c>
      <c r="L55" s="30">
        <v>1</v>
      </c>
      <c r="M55" s="30">
        <v>0</v>
      </c>
      <c r="N55" s="30">
        <v>1</v>
      </c>
      <c r="O55" s="30">
        <v>2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61">
        <v>0</v>
      </c>
      <c r="AD55" s="64" t="s">
        <v>91</v>
      </c>
      <c r="AE55" s="56">
        <v>69</v>
      </c>
      <c r="AF55" s="28">
        <v>88</v>
      </c>
      <c r="AG55" s="52">
        <f t="shared" si="2"/>
        <v>19</v>
      </c>
      <c r="AH55" s="20">
        <f t="shared" si="14"/>
        <v>0.2753623188405796</v>
      </c>
    </row>
    <row r="56" spans="1:34" ht="27.75" customHeight="1">
      <c r="A56" s="23"/>
      <c r="B56" s="130" t="s">
        <v>33</v>
      </c>
      <c r="C56" s="131" t="s">
        <v>34</v>
      </c>
      <c r="D56" s="6" t="s">
        <v>56</v>
      </c>
      <c r="E56" s="29">
        <f t="shared" si="6"/>
        <v>191</v>
      </c>
      <c r="F56" s="29">
        <f>SUM(F57:F58)</f>
        <v>39</v>
      </c>
      <c r="G56" s="29">
        <f t="shared" ref="G56:AC56" si="23">SUM(G57:G58)</f>
        <v>48</v>
      </c>
      <c r="H56" s="29">
        <f t="shared" si="23"/>
        <v>0</v>
      </c>
      <c r="I56" s="29">
        <f t="shared" si="23"/>
        <v>0</v>
      </c>
      <c r="J56" s="29">
        <f t="shared" si="23"/>
        <v>56</v>
      </c>
      <c r="K56" s="29">
        <f t="shared" si="23"/>
        <v>48</v>
      </c>
      <c r="L56" s="29">
        <f t="shared" si="23"/>
        <v>0</v>
      </c>
      <c r="M56" s="29">
        <f t="shared" si="23"/>
        <v>0</v>
      </c>
      <c r="N56" s="29">
        <f t="shared" si="23"/>
        <v>0</v>
      </c>
      <c r="O56" s="29">
        <f t="shared" si="23"/>
        <v>0</v>
      </c>
      <c r="P56" s="29">
        <f t="shared" si="23"/>
        <v>0</v>
      </c>
      <c r="Q56" s="29">
        <f t="shared" si="23"/>
        <v>0</v>
      </c>
      <c r="R56" s="29">
        <f t="shared" si="23"/>
        <v>0</v>
      </c>
      <c r="S56" s="29">
        <f t="shared" si="23"/>
        <v>0</v>
      </c>
      <c r="T56" s="29">
        <f t="shared" si="23"/>
        <v>0</v>
      </c>
      <c r="U56" s="29">
        <f t="shared" si="23"/>
        <v>0</v>
      </c>
      <c r="V56" s="29">
        <f t="shared" si="23"/>
        <v>0</v>
      </c>
      <c r="W56" s="29">
        <f t="shared" si="23"/>
        <v>0</v>
      </c>
      <c r="X56" s="29">
        <f t="shared" si="23"/>
        <v>0</v>
      </c>
      <c r="Y56" s="29">
        <f t="shared" si="23"/>
        <v>0</v>
      </c>
      <c r="Z56" s="29">
        <f t="shared" si="23"/>
        <v>0</v>
      </c>
      <c r="AA56" s="29">
        <f t="shared" si="23"/>
        <v>0</v>
      </c>
      <c r="AB56" s="29">
        <f t="shared" si="23"/>
        <v>0</v>
      </c>
      <c r="AC56" s="60">
        <f t="shared" si="23"/>
        <v>0</v>
      </c>
      <c r="AD56" s="65" t="s">
        <v>92</v>
      </c>
      <c r="AE56" s="55">
        <v>411</v>
      </c>
      <c r="AF56" s="26">
        <f>SUM(AF57:AF58)</f>
        <v>424</v>
      </c>
      <c r="AG56" s="52">
        <f t="shared" si="2"/>
        <v>13</v>
      </c>
      <c r="AH56" s="20">
        <f t="shared" si="14"/>
        <v>3.1630170316301776E-2</v>
      </c>
    </row>
    <row r="57" spans="1:34" ht="27.75" customHeight="1">
      <c r="A57" s="23"/>
      <c r="B57" s="130"/>
      <c r="C57" s="131"/>
      <c r="D57" s="1" t="s">
        <v>80</v>
      </c>
      <c r="E57" s="53">
        <f t="shared" si="6"/>
        <v>81</v>
      </c>
      <c r="F57" s="30">
        <v>13</v>
      </c>
      <c r="G57" s="30">
        <v>23</v>
      </c>
      <c r="H57" s="30">
        <v>0</v>
      </c>
      <c r="I57" s="30">
        <v>0</v>
      </c>
      <c r="J57" s="30">
        <v>25</v>
      </c>
      <c r="K57" s="30">
        <v>20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61">
        <v>0</v>
      </c>
      <c r="AD57" s="64" t="s">
        <v>90</v>
      </c>
      <c r="AE57" s="56">
        <v>309</v>
      </c>
      <c r="AF57" s="28">
        <v>330</v>
      </c>
      <c r="AG57" s="52">
        <f t="shared" si="2"/>
        <v>21</v>
      </c>
      <c r="AH57" s="20">
        <f t="shared" si="14"/>
        <v>6.7961165048543659E-2</v>
      </c>
    </row>
    <row r="58" spans="1:34" ht="27.75" customHeight="1">
      <c r="A58" s="23"/>
      <c r="B58" s="130"/>
      <c r="C58" s="131"/>
      <c r="D58" s="44" t="s">
        <v>87</v>
      </c>
      <c r="E58" s="53">
        <f t="shared" si="6"/>
        <v>110</v>
      </c>
      <c r="F58" s="30">
        <v>26</v>
      </c>
      <c r="G58" s="30">
        <v>25</v>
      </c>
      <c r="H58" s="30">
        <v>0</v>
      </c>
      <c r="I58" s="30">
        <v>0</v>
      </c>
      <c r="J58" s="30">
        <v>31</v>
      </c>
      <c r="K58" s="30">
        <v>28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61">
        <v>0</v>
      </c>
      <c r="AD58" s="64" t="s">
        <v>91</v>
      </c>
      <c r="AE58" s="56">
        <v>102</v>
      </c>
      <c r="AF58" s="28">
        <v>94</v>
      </c>
      <c r="AG58" s="52">
        <f t="shared" si="2"/>
        <v>-8</v>
      </c>
      <c r="AH58" s="20">
        <f t="shared" si="14"/>
        <v>-7.8431372549019662E-2</v>
      </c>
    </row>
    <row r="59" spans="1:34" ht="27.75" customHeight="1">
      <c r="A59" s="23"/>
      <c r="B59" s="130" t="s">
        <v>35</v>
      </c>
      <c r="C59" s="131" t="s">
        <v>36</v>
      </c>
      <c r="D59" s="6" t="s">
        <v>56</v>
      </c>
      <c r="E59" s="29">
        <f t="shared" si="6"/>
        <v>441</v>
      </c>
      <c r="F59" s="29">
        <f>SUM(F60:F61)</f>
        <v>153</v>
      </c>
      <c r="G59" s="29">
        <f t="shared" ref="G59:AC59" si="24">SUM(G60:G61)</f>
        <v>160</v>
      </c>
      <c r="H59" s="29">
        <f t="shared" si="24"/>
        <v>0</v>
      </c>
      <c r="I59" s="29">
        <f t="shared" si="24"/>
        <v>0</v>
      </c>
      <c r="J59" s="29">
        <f t="shared" si="24"/>
        <v>63</v>
      </c>
      <c r="K59" s="29">
        <f t="shared" si="24"/>
        <v>60</v>
      </c>
      <c r="L59" s="29">
        <f t="shared" si="24"/>
        <v>2</v>
      </c>
      <c r="M59" s="29">
        <f t="shared" si="24"/>
        <v>3</v>
      </c>
      <c r="N59" s="29">
        <f t="shared" si="24"/>
        <v>0</v>
      </c>
      <c r="O59" s="29">
        <f t="shared" si="24"/>
        <v>0</v>
      </c>
      <c r="P59" s="29">
        <f t="shared" si="24"/>
        <v>0</v>
      </c>
      <c r="Q59" s="29">
        <f t="shared" si="24"/>
        <v>0</v>
      </c>
      <c r="R59" s="29">
        <f t="shared" si="24"/>
        <v>0</v>
      </c>
      <c r="S59" s="29">
        <f t="shared" si="24"/>
        <v>0</v>
      </c>
      <c r="T59" s="29">
        <f t="shared" si="24"/>
        <v>0</v>
      </c>
      <c r="U59" s="29">
        <f t="shared" si="24"/>
        <v>0</v>
      </c>
      <c r="V59" s="29">
        <f t="shared" si="24"/>
        <v>0</v>
      </c>
      <c r="W59" s="29">
        <f t="shared" si="24"/>
        <v>0</v>
      </c>
      <c r="X59" s="29">
        <f t="shared" si="24"/>
        <v>0</v>
      </c>
      <c r="Y59" s="29">
        <f t="shared" si="24"/>
        <v>0</v>
      </c>
      <c r="Z59" s="29">
        <f t="shared" si="24"/>
        <v>0</v>
      </c>
      <c r="AA59" s="29">
        <f t="shared" si="24"/>
        <v>0</v>
      </c>
      <c r="AB59" s="29">
        <f t="shared" si="24"/>
        <v>0</v>
      </c>
      <c r="AC59" s="60">
        <f t="shared" si="24"/>
        <v>0</v>
      </c>
      <c r="AD59" s="65" t="s">
        <v>92</v>
      </c>
      <c r="AE59" s="55">
        <v>1018</v>
      </c>
      <c r="AF59" s="26">
        <f>SUM(AF60:AF61)</f>
        <v>1070</v>
      </c>
      <c r="AG59" s="52">
        <f t="shared" si="2"/>
        <v>52</v>
      </c>
      <c r="AH59" s="20">
        <f t="shared" si="14"/>
        <v>5.1080550098231869E-2</v>
      </c>
    </row>
    <row r="60" spans="1:34" ht="27.75" customHeight="1">
      <c r="A60" s="23"/>
      <c r="B60" s="130"/>
      <c r="C60" s="131"/>
      <c r="D60" s="1" t="s">
        <v>80</v>
      </c>
      <c r="E60" s="53">
        <f t="shared" si="6"/>
        <v>236</v>
      </c>
      <c r="F60" s="30">
        <v>75</v>
      </c>
      <c r="G60" s="30">
        <v>83</v>
      </c>
      <c r="H60" s="30">
        <v>0</v>
      </c>
      <c r="I60" s="30">
        <v>0</v>
      </c>
      <c r="J60" s="30">
        <v>38</v>
      </c>
      <c r="K60" s="30">
        <v>35</v>
      </c>
      <c r="L60" s="30">
        <v>2</v>
      </c>
      <c r="M60" s="30">
        <v>3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61">
        <v>0</v>
      </c>
      <c r="AD60" s="64" t="s">
        <v>90</v>
      </c>
      <c r="AE60" s="56">
        <v>747</v>
      </c>
      <c r="AF60" s="28">
        <v>790</v>
      </c>
      <c r="AG60" s="52">
        <f t="shared" si="2"/>
        <v>43</v>
      </c>
      <c r="AH60" s="20">
        <f t="shared" si="14"/>
        <v>5.7563587684069661E-2</v>
      </c>
    </row>
    <row r="61" spans="1:34" ht="27.75" customHeight="1" thickBot="1">
      <c r="A61" s="24"/>
      <c r="B61" s="132"/>
      <c r="C61" s="133"/>
      <c r="D61" s="45" t="s">
        <v>87</v>
      </c>
      <c r="E61" s="54">
        <f t="shared" si="6"/>
        <v>205</v>
      </c>
      <c r="F61" s="31">
        <v>78</v>
      </c>
      <c r="G61" s="31">
        <v>77</v>
      </c>
      <c r="H61" s="31">
        <v>0</v>
      </c>
      <c r="I61" s="31">
        <v>0</v>
      </c>
      <c r="J61" s="31">
        <v>25</v>
      </c>
      <c r="K61" s="31">
        <v>25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62">
        <v>0</v>
      </c>
      <c r="AD61" s="66" t="s">
        <v>91</v>
      </c>
      <c r="AE61" s="57">
        <v>271</v>
      </c>
      <c r="AF61" s="32">
        <v>280</v>
      </c>
      <c r="AG61" s="67">
        <f t="shared" si="2"/>
        <v>9</v>
      </c>
      <c r="AH61" s="21">
        <f t="shared" si="14"/>
        <v>3.3210332103321027E-2</v>
      </c>
    </row>
  </sheetData>
  <mergeCells count="59">
    <mergeCell ref="B1:AH1"/>
    <mergeCell ref="F3:G3"/>
    <mergeCell ref="AB3:AC3"/>
    <mergeCell ref="Z3:AA3"/>
    <mergeCell ref="X3:Y3"/>
    <mergeCell ref="V3:W3"/>
    <mergeCell ref="T3:U3"/>
    <mergeCell ref="R3:S3"/>
    <mergeCell ref="P3:Q3"/>
    <mergeCell ref="N3:O3"/>
    <mergeCell ref="L3:M3"/>
    <mergeCell ref="J3:K3"/>
    <mergeCell ref="B2:C4"/>
    <mergeCell ref="D2:D4"/>
    <mergeCell ref="E3:E4"/>
    <mergeCell ref="AD2:AD4"/>
    <mergeCell ref="B53:B55"/>
    <mergeCell ref="B50:B52"/>
    <mergeCell ref="C50:C52"/>
    <mergeCell ref="B59:B61"/>
    <mergeCell ref="B56:B58"/>
    <mergeCell ref="C56:C58"/>
    <mergeCell ref="C59:C61"/>
    <mergeCell ref="C53:C55"/>
    <mergeCell ref="B41:B43"/>
    <mergeCell ref="C38:C40"/>
    <mergeCell ref="B44:B46"/>
    <mergeCell ref="B47:B49"/>
    <mergeCell ref="C44:C46"/>
    <mergeCell ref="C47:C49"/>
    <mergeCell ref="C41:C43"/>
    <mergeCell ref="B35:B37"/>
    <mergeCell ref="C32:C34"/>
    <mergeCell ref="C35:C37"/>
    <mergeCell ref="B38:B40"/>
    <mergeCell ref="B26:B28"/>
    <mergeCell ref="B29:B31"/>
    <mergeCell ref="C26:C28"/>
    <mergeCell ref="C29:C31"/>
    <mergeCell ref="B32:B34"/>
    <mergeCell ref="B23:B25"/>
    <mergeCell ref="C23:C25"/>
    <mergeCell ref="B8:B10"/>
    <mergeCell ref="B11:B13"/>
    <mergeCell ref="C8:C10"/>
    <mergeCell ref="C11:C13"/>
    <mergeCell ref="B20:B22"/>
    <mergeCell ref="C20:C22"/>
    <mergeCell ref="B14:B16"/>
    <mergeCell ref="B17:B19"/>
    <mergeCell ref="C14:C16"/>
    <mergeCell ref="C17:C19"/>
    <mergeCell ref="AH2:AH4"/>
    <mergeCell ref="H3:I3"/>
    <mergeCell ref="B5:C7"/>
    <mergeCell ref="E2:AC2"/>
    <mergeCell ref="AE2:AE4"/>
    <mergeCell ref="AF2:AF4"/>
    <mergeCell ref="AG2:AG4"/>
  </mergeCells>
  <phoneticPr fontId="2" type="noConversion"/>
  <pageMargins left="0.59055118110236227" right="0.39370078740157483" top="0.6692913385826772" bottom="0.59055118110236227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지방도집계표</vt:lpstr>
      <vt:lpstr>군도집계표</vt:lpstr>
      <vt:lpstr>군도집계표!Print_Titles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User</cp:lastModifiedBy>
  <cp:lastPrinted>2015-11-24T07:30:20Z</cp:lastPrinted>
  <dcterms:created xsi:type="dcterms:W3CDTF">2006-09-28T06:43:19Z</dcterms:created>
  <dcterms:modified xsi:type="dcterms:W3CDTF">2016-12-07T06:08:44Z</dcterms:modified>
</cp:coreProperties>
</file>