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4795" windowHeight="11655"/>
  </bookViews>
  <sheets>
    <sheet name="11월 도세외" sheetId="4" r:id="rId1"/>
    <sheet name="11월 시세외" sheetId="1" r:id="rId2"/>
    <sheet name="Sheet2" sheetId="2" r:id="rId3"/>
    <sheet name="Sheet3" sheetId="3" r:id="rId4"/>
  </sheets>
  <externalReferences>
    <externalReference r:id="rId5"/>
    <externalReference r:id="rId6"/>
  </externalReferences>
  <calcPr calcId="125725" iterateDelta="1.0000000474974513E-3"/>
</workbook>
</file>

<file path=xl/calcChain.xml><?xml version="1.0" encoding="utf-8"?>
<calcChain xmlns="http://schemas.openxmlformats.org/spreadsheetml/2006/main">
  <c r="G24" i="4"/>
  <c r="J24" s="1"/>
  <c r="G23"/>
  <c r="E23"/>
  <c r="J23" s="1"/>
  <c r="G22"/>
  <c r="E22"/>
  <c r="J22" s="1"/>
  <c r="J21"/>
  <c r="G21"/>
  <c r="E21"/>
  <c r="J20"/>
  <c r="G20"/>
  <c r="E20"/>
  <c r="J19"/>
  <c r="G18"/>
  <c r="E18"/>
  <c r="J18" s="1"/>
  <c r="I17"/>
  <c r="I14" s="1"/>
  <c r="H17"/>
  <c r="F17"/>
  <c r="F14" s="1"/>
  <c r="E17"/>
  <c r="D17"/>
  <c r="G16"/>
  <c r="J16" s="1"/>
  <c r="E16"/>
  <c r="G15"/>
  <c r="E15"/>
  <c r="J15" s="1"/>
  <c r="H14"/>
  <c r="D14"/>
  <c r="J13"/>
  <c r="G13"/>
  <c r="E13"/>
  <c r="G12"/>
  <c r="J12" s="1"/>
  <c r="E12"/>
  <c r="G11"/>
  <c r="E11"/>
  <c r="J11" s="1"/>
  <c r="G10"/>
  <c r="E10"/>
  <c r="J10" s="1"/>
  <c r="G9"/>
  <c r="E9"/>
  <c r="J9" s="1"/>
  <c r="G7"/>
  <c r="I7"/>
  <c r="I6" s="1"/>
  <c r="H7"/>
  <c r="F7"/>
  <c r="E7"/>
  <c r="D7"/>
  <c r="H6"/>
  <c r="D6"/>
  <c r="H23" i="1"/>
  <c r="K23" s="1"/>
  <c r="F23"/>
  <c r="L22"/>
  <c r="K22"/>
  <c r="H22"/>
  <c r="F22"/>
  <c r="M22" s="1"/>
  <c r="L21"/>
  <c r="H21"/>
  <c r="M21" s="1"/>
  <c r="F21"/>
  <c r="K21" s="1"/>
  <c r="H20"/>
  <c r="L20" s="1"/>
  <c r="F20"/>
  <c r="M20" s="1"/>
  <c r="H19"/>
  <c r="K19" s="1"/>
  <c r="F19"/>
  <c r="L18"/>
  <c r="K18"/>
  <c r="H18"/>
  <c r="F18"/>
  <c r="M18" s="1"/>
  <c r="J17"/>
  <c r="I17"/>
  <c r="H17"/>
  <c r="L17" s="1"/>
  <c r="G17"/>
  <c r="E17"/>
  <c r="D17"/>
  <c r="H16"/>
  <c r="K16" s="1"/>
  <c r="F16"/>
  <c r="L15"/>
  <c r="K15"/>
  <c r="H15"/>
  <c r="F15"/>
  <c r="M15" s="1"/>
  <c r="J14"/>
  <c r="I14"/>
  <c r="H14"/>
  <c r="L14" s="1"/>
  <c r="G14"/>
  <c r="E14"/>
  <c r="D14"/>
  <c r="H13"/>
  <c r="K13" s="1"/>
  <c r="F13"/>
  <c r="L12"/>
  <c r="K12"/>
  <c r="H12"/>
  <c r="F12"/>
  <c r="M12" s="1"/>
  <c r="L11"/>
  <c r="H11"/>
  <c r="M11" s="1"/>
  <c r="F11"/>
  <c r="K11" s="1"/>
  <c r="H10"/>
  <c r="L10" s="1"/>
  <c r="F10"/>
  <c r="M10" s="1"/>
  <c r="H9"/>
  <c r="K9" s="1"/>
  <c r="F9"/>
  <c r="L8"/>
  <c r="K8"/>
  <c r="H8"/>
  <c r="F8"/>
  <c r="M8" s="1"/>
  <c r="J7"/>
  <c r="I7"/>
  <c r="I6" s="1"/>
  <c r="H7"/>
  <c r="L7" s="1"/>
  <c r="G7"/>
  <c r="E7"/>
  <c r="E6" s="1"/>
  <c r="D7"/>
  <c r="D6" s="1"/>
  <c r="J6"/>
  <c r="G6"/>
  <c r="F6" i="4" l="1"/>
  <c r="J14"/>
  <c r="J17"/>
  <c r="J8"/>
  <c r="J7" s="1"/>
  <c r="G17"/>
  <c r="G14" s="1"/>
  <c r="G6" s="1"/>
  <c r="E14"/>
  <c r="E6" s="1"/>
  <c r="K14" i="1"/>
  <c r="K17"/>
  <c r="M9"/>
  <c r="M13"/>
  <c r="M16"/>
  <c r="M19"/>
  <c r="M23"/>
  <c r="H6"/>
  <c r="F7"/>
  <c r="F6" s="1"/>
  <c r="L9"/>
  <c r="K10"/>
  <c r="K7" s="1"/>
  <c r="K6" s="1"/>
  <c r="L13"/>
  <c r="L16"/>
  <c r="F17"/>
  <c r="F14" s="1"/>
  <c r="M14" s="1"/>
  <c r="L19"/>
  <c r="K20"/>
  <c r="L23"/>
  <c r="J6" i="4" l="1"/>
  <c r="L6" i="1"/>
  <c r="M6"/>
  <c r="M7"/>
  <c r="M17"/>
</calcChain>
</file>

<file path=xl/sharedStrings.xml><?xml version="1.0" encoding="utf-8"?>
<sst xmlns="http://schemas.openxmlformats.org/spreadsheetml/2006/main" count="66" uniqueCount="50">
  <si>
    <t>세외수입 징수보고서(11월)-시세외</t>
    <phoneticPr fontId="4" type="noConversion"/>
  </si>
  <si>
    <t>회계연도 : 2014</t>
    <phoneticPr fontId="4" type="noConversion"/>
  </si>
  <si>
    <t>(단위:원)</t>
    <phoneticPr fontId="4" type="noConversion"/>
  </si>
  <si>
    <t>과 목</t>
  </si>
  <si>
    <t>예산액</t>
    <phoneticPr fontId="4" type="noConversion"/>
  </si>
  <si>
    <t>부과내역</t>
    <phoneticPr fontId="4" type="noConversion"/>
  </si>
  <si>
    <t>징수실적</t>
    <phoneticPr fontId="4" type="noConversion"/>
  </si>
  <si>
    <t>과오납
환부액</t>
    <phoneticPr fontId="4" type="noConversion"/>
  </si>
  <si>
    <t>불납결손액
(3)</t>
    <phoneticPr fontId="4" type="noConversion"/>
  </si>
  <si>
    <t>미수납액
(1)-(2)-(3)</t>
    <phoneticPr fontId="4" type="noConversion"/>
  </si>
  <si>
    <t>예산액
대비
징수율</t>
    <phoneticPr fontId="4" type="noConversion"/>
  </si>
  <si>
    <t>부과액
대비
징수율</t>
    <phoneticPr fontId="4" type="noConversion"/>
  </si>
  <si>
    <t>금월</t>
    <phoneticPr fontId="4" type="noConversion"/>
  </si>
  <si>
    <t>누계(1)</t>
    <phoneticPr fontId="4" type="noConversion"/>
  </si>
  <si>
    <t>누계(2)</t>
    <phoneticPr fontId="4" type="noConversion"/>
  </si>
  <si>
    <t>계</t>
  </si>
  <si>
    <t>경상적 세외수입</t>
  </si>
  <si>
    <t>재산임대수입</t>
  </si>
  <si>
    <t>사용료수입</t>
  </si>
  <si>
    <t>수수료수입</t>
  </si>
  <si>
    <t>사업수입</t>
  </si>
  <si>
    <t>징수교부금수입</t>
  </si>
  <si>
    <t>이자수입</t>
  </si>
  <si>
    <t>임시적세외수입</t>
  </si>
  <si>
    <t>재산매각수입</t>
  </si>
  <si>
    <t>부담금</t>
    <phoneticPr fontId="4" type="noConversion"/>
  </si>
  <si>
    <t>잡수입</t>
  </si>
  <si>
    <t>불용품매각대</t>
  </si>
  <si>
    <t>변상금및위약금</t>
    <phoneticPr fontId="4" type="noConversion"/>
  </si>
  <si>
    <t>과태료</t>
    <phoneticPr fontId="4" type="noConversion"/>
  </si>
  <si>
    <t>과징금및이행강제금</t>
    <phoneticPr fontId="4" type="noConversion"/>
  </si>
  <si>
    <t>그외수입</t>
    <phoneticPr fontId="4" type="noConversion"/>
  </si>
  <si>
    <t>지난년도수입</t>
  </si>
  <si>
    <t>회계연도 : 2014</t>
    <phoneticPr fontId="4" type="noConversion"/>
  </si>
  <si>
    <t>(단위:원)</t>
    <phoneticPr fontId="4" type="noConversion"/>
  </si>
  <si>
    <t>부과내역</t>
    <phoneticPr fontId="4" type="noConversion"/>
  </si>
  <si>
    <t>징수실적</t>
    <phoneticPr fontId="4" type="noConversion"/>
  </si>
  <si>
    <t>과오납환부액</t>
    <phoneticPr fontId="4" type="noConversion"/>
  </si>
  <si>
    <t>불납결손액
(3)</t>
    <phoneticPr fontId="4" type="noConversion"/>
  </si>
  <si>
    <t>미수납액
(1)-(2)-(3)</t>
    <phoneticPr fontId="4" type="noConversion"/>
  </si>
  <si>
    <t>금월</t>
    <phoneticPr fontId="4" type="noConversion"/>
  </si>
  <si>
    <t>누계(1)</t>
    <phoneticPr fontId="4" type="noConversion"/>
  </si>
  <si>
    <t>누계(2)</t>
    <phoneticPr fontId="4" type="noConversion"/>
  </si>
  <si>
    <t>부담금</t>
    <phoneticPr fontId="4" type="noConversion"/>
  </si>
  <si>
    <t>변상금 및 위약금</t>
    <phoneticPr fontId="4" type="noConversion"/>
  </si>
  <si>
    <t>과태료</t>
    <phoneticPr fontId="4" type="noConversion"/>
  </si>
  <si>
    <t>과징금및이행강제금</t>
    <phoneticPr fontId="4" type="noConversion"/>
  </si>
  <si>
    <t>기부금</t>
    <phoneticPr fontId="4" type="noConversion"/>
  </si>
  <si>
    <t>기타잡수입</t>
  </si>
  <si>
    <t>세외수입 징수보고서(11월)-도세외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</si>
</sst>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%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sz val="11"/>
      <color indexed="8"/>
      <name val="굴림체"/>
      <family val="3"/>
      <charset val="129"/>
    </font>
    <font>
      <sz val="11"/>
      <color indexed="8"/>
      <name val="Arial Narrow"/>
      <family val="2"/>
    </font>
    <font>
      <sz val="11"/>
      <name val="Arial Narrow"/>
      <family val="2"/>
    </font>
    <font>
      <sz val="10"/>
      <color indexed="8"/>
      <name val="굴림체"/>
      <family val="3"/>
      <charset val="129"/>
    </font>
    <font>
      <b/>
      <sz val="13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indexed="8"/>
      <name val="굴림체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rgb="FFC5B4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0" fillId="0" borderId="0" xfId="0" applyAlignment="1"/>
    <xf numFmtId="41" fontId="0" fillId="0" borderId="0" xfId="0" applyNumberFormat="1" applyAlignment="1"/>
    <xf numFmtId="0" fontId="6" fillId="0" borderId="0" xfId="0" applyFont="1" applyAlignment="1">
      <alignment horizontal="right"/>
    </xf>
    <xf numFmtId="0" fontId="7" fillId="2" borderId="22" xfId="0" applyFont="1" applyFill="1" applyBorder="1" applyAlignment="1" applyProtection="1">
      <alignment horizontal="center" vertical="center" wrapText="1"/>
    </xf>
    <xf numFmtId="41" fontId="9" fillId="3" borderId="27" xfId="1" applyFont="1" applyFill="1" applyBorder="1" applyAlignment="1" applyProtection="1">
      <alignment horizontal="right" vertical="center"/>
    </xf>
    <xf numFmtId="176" fontId="9" fillId="3" borderId="27" xfId="2" applyNumberFormat="1" applyFont="1" applyFill="1" applyBorder="1" applyAlignment="1" applyProtection="1">
      <alignment horizontal="right" vertical="center" wrapText="1"/>
    </xf>
    <xf numFmtId="176" fontId="9" fillId="3" borderId="28" xfId="2" applyNumberFormat="1" applyFont="1" applyFill="1" applyBorder="1" applyAlignment="1" applyProtection="1">
      <alignment horizontal="right" vertical="center" wrapText="1"/>
    </xf>
    <xf numFmtId="41" fontId="9" fillId="4" borderId="30" xfId="1" applyFont="1" applyFill="1" applyBorder="1" applyAlignment="1" applyProtection="1">
      <alignment horizontal="right" vertical="center"/>
    </xf>
    <xf numFmtId="176" fontId="9" fillId="4" borderId="30" xfId="2" applyNumberFormat="1" applyFont="1" applyFill="1" applyBorder="1" applyAlignment="1" applyProtection="1">
      <alignment horizontal="right" vertical="center" wrapText="1"/>
    </xf>
    <xf numFmtId="176" fontId="9" fillId="4" borderId="31" xfId="2" applyNumberFormat="1" applyFont="1" applyFill="1" applyBorder="1" applyAlignment="1" applyProtection="1">
      <alignment horizontal="right" vertical="center" wrapText="1"/>
    </xf>
    <xf numFmtId="41" fontId="10" fillId="0" borderId="30" xfId="1" applyFont="1" applyFill="1" applyBorder="1" applyAlignment="1" applyProtection="1">
      <alignment horizontal="right" vertical="center"/>
    </xf>
    <xf numFmtId="41" fontId="9" fillId="0" borderId="32" xfId="1" applyFont="1" applyBorder="1" applyAlignment="1" applyProtection="1">
      <alignment horizontal="right" vertical="center" wrapText="1"/>
      <protection locked="0"/>
    </xf>
    <xf numFmtId="41" fontId="9" fillId="5" borderId="30" xfId="1" applyFont="1" applyFill="1" applyBorder="1" applyAlignment="1" applyProtection="1">
      <alignment horizontal="right" vertical="center"/>
      <protection locked="0"/>
    </xf>
    <xf numFmtId="41" fontId="9" fillId="0" borderId="33" xfId="1" applyFont="1" applyBorder="1" applyAlignment="1" applyProtection="1">
      <alignment horizontal="right" vertical="center" wrapText="1"/>
      <protection locked="0"/>
    </xf>
    <xf numFmtId="41" fontId="9" fillId="0" borderId="30" xfId="1" applyFont="1" applyBorder="1" applyAlignment="1" applyProtection="1">
      <alignment horizontal="right" vertical="center"/>
      <protection locked="0"/>
    </xf>
    <xf numFmtId="41" fontId="9" fillId="5" borderId="30" xfId="1" applyFont="1" applyFill="1" applyBorder="1" applyAlignment="1" applyProtection="1">
      <alignment horizontal="right" vertical="center"/>
    </xf>
    <xf numFmtId="176" fontId="9" fillId="6" borderId="30" xfId="2" applyNumberFormat="1" applyFont="1" applyFill="1" applyBorder="1" applyAlignment="1" applyProtection="1">
      <alignment horizontal="right" vertical="center" wrapText="1"/>
    </xf>
    <xf numFmtId="176" fontId="9" fillId="6" borderId="31" xfId="2" applyNumberFormat="1" applyFont="1" applyFill="1" applyBorder="1" applyAlignment="1" applyProtection="1">
      <alignment horizontal="right" vertical="center" wrapText="1"/>
    </xf>
    <xf numFmtId="41" fontId="10" fillId="7" borderId="30" xfId="1" applyFont="1" applyFill="1" applyBorder="1" applyAlignment="1" applyProtection="1">
      <alignment horizontal="right" vertical="center"/>
    </xf>
    <xf numFmtId="41" fontId="9" fillId="0" borderId="30" xfId="1" applyFont="1" applyBorder="1" applyAlignment="1" applyProtection="1">
      <alignment horizontal="right" vertical="center"/>
    </xf>
    <xf numFmtId="41" fontId="11" fillId="7" borderId="34" xfId="1" applyFont="1" applyFill="1" applyBorder="1" applyAlignment="1" applyProtection="1">
      <alignment horizontal="right" vertical="center"/>
      <protection locked="0"/>
    </xf>
    <xf numFmtId="41" fontId="9" fillId="8" borderId="30" xfId="1" applyFont="1" applyFill="1" applyBorder="1" applyAlignment="1" applyProtection="1">
      <alignment horizontal="right" vertical="center"/>
    </xf>
    <xf numFmtId="176" fontId="9" fillId="8" borderId="30" xfId="2" applyNumberFormat="1" applyFont="1" applyFill="1" applyBorder="1" applyAlignment="1" applyProtection="1">
      <alignment horizontal="right" vertical="center" wrapText="1"/>
    </xf>
    <xf numFmtId="176" fontId="9" fillId="8" borderId="31" xfId="2" applyNumberFormat="1" applyFont="1" applyFill="1" applyBorder="1" applyAlignment="1" applyProtection="1">
      <alignment horizontal="right" vertical="center" wrapText="1"/>
    </xf>
    <xf numFmtId="0" fontId="8" fillId="0" borderId="30" xfId="0" applyFont="1" applyBorder="1" applyAlignment="1">
      <alignment horizontal="justify" vertical="center" shrinkToFit="1"/>
    </xf>
    <xf numFmtId="41" fontId="9" fillId="7" borderId="30" xfId="1" applyFont="1" applyFill="1" applyBorder="1" applyAlignment="1" applyProtection="1">
      <alignment horizontal="right" vertical="center"/>
      <protection locked="0"/>
    </xf>
    <xf numFmtId="0" fontId="8" fillId="0" borderId="30" xfId="0" applyFont="1" applyFill="1" applyBorder="1" applyAlignment="1">
      <alignment horizontal="justify" vertical="center" shrinkToFit="1"/>
    </xf>
    <xf numFmtId="41" fontId="9" fillId="0" borderId="30" xfId="1" applyFont="1" applyFill="1" applyBorder="1" applyAlignment="1" applyProtection="1">
      <alignment horizontal="right" vertical="center"/>
    </xf>
    <xf numFmtId="41" fontId="9" fillId="7" borderId="33" xfId="1" applyFont="1" applyFill="1" applyBorder="1" applyAlignment="1" applyProtection="1">
      <alignment vertical="center" wrapText="1"/>
      <protection hidden="1"/>
    </xf>
    <xf numFmtId="41" fontId="9" fillId="0" borderId="30" xfId="1" applyFont="1" applyFill="1" applyBorder="1" applyAlignment="1" applyProtection="1">
      <alignment horizontal="right" vertical="center"/>
      <protection locked="0"/>
    </xf>
    <xf numFmtId="41" fontId="9" fillId="9" borderId="33" xfId="1" applyFont="1" applyFill="1" applyBorder="1" applyAlignment="1" applyProtection="1">
      <alignment horizontal="right" vertical="center" wrapText="1"/>
      <protection locked="0"/>
    </xf>
    <xf numFmtId="41" fontId="9" fillId="8" borderId="38" xfId="1" applyFont="1" applyFill="1" applyBorder="1" applyAlignment="1" applyProtection="1">
      <alignment horizontal="right" vertical="center"/>
    </xf>
    <xf numFmtId="41" fontId="11" fillId="10" borderId="39" xfId="1" applyFont="1" applyFill="1" applyBorder="1" applyAlignment="1" applyProtection="1">
      <alignment horizontal="right" vertical="center"/>
      <protection locked="0"/>
    </xf>
    <xf numFmtId="41" fontId="9" fillId="5" borderId="38" xfId="1" applyFont="1" applyFill="1" applyBorder="1" applyAlignment="1" applyProtection="1">
      <alignment horizontal="right" vertical="center"/>
      <protection locked="0"/>
    </xf>
    <xf numFmtId="41" fontId="9" fillId="8" borderId="38" xfId="1" applyFont="1" applyFill="1" applyBorder="1" applyAlignment="1" applyProtection="1">
      <alignment horizontal="right" vertical="center"/>
      <protection locked="0"/>
    </xf>
    <xf numFmtId="41" fontId="9" fillId="5" borderId="38" xfId="1" applyFont="1" applyFill="1" applyBorder="1" applyAlignment="1" applyProtection="1">
      <alignment horizontal="right" vertical="center"/>
    </xf>
    <xf numFmtId="176" fontId="9" fillId="8" borderId="38" xfId="2" applyNumberFormat="1" applyFont="1" applyFill="1" applyBorder="1" applyAlignment="1" applyProtection="1">
      <alignment horizontal="right" vertical="center" wrapText="1"/>
    </xf>
    <xf numFmtId="176" fontId="9" fillId="8" borderId="40" xfId="2" applyNumberFormat="1" applyFont="1" applyFill="1" applyBorder="1" applyAlignment="1" applyProtection="1">
      <alignment horizontal="right" vertical="center" wrapText="1"/>
    </xf>
    <xf numFmtId="0" fontId="12" fillId="0" borderId="0" xfId="0" applyFont="1" applyAlignment="1" applyProtection="1">
      <alignment vertical="center" shrinkToFit="1"/>
      <protection locked="0"/>
    </xf>
    <xf numFmtId="0" fontId="0" fillId="0" borderId="0" xfId="0" applyAlignment="1">
      <alignment shrinkToFit="1"/>
    </xf>
    <xf numFmtId="0" fontId="8" fillId="4" borderId="29" xfId="0" applyFont="1" applyFill="1" applyBorder="1" applyAlignment="1" applyProtection="1">
      <alignment horizontal="justify" vertical="center" shrinkToFit="1"/>
    </xf>
    <xf numFmtId="0" fontId="8" fillId="4" borderId="30" xfId="0" applyFont="1" applyFill="1" applyBorder="1" applyAlignment="1" applyProtection="1">
      <alignment horizontal="justify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justify" vertical="center" shrinkToFit="1"/>
    </xf>
    <xf numFmtId="0" fontId="8" fillId="8" borderId="30" xfId="0" applyFont="1" applyFill="1" applyBorder="1" applyAlignment="1">
      <alignment horizontal="justify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8" borderId="36" xfId="0" applyFont="1" applyFill="1" applyBorder="1" applyAlignment="1">
      <alignment horizontal="left" vertical="center" shrinkToFit="1"/>
    </xf>
    <xf numFmtId="0" fontId="8" fillId="8" borderId="37" xfId="0" applyFont="1" applyFill="1" applyBorder="1" applyAlignment="1">
      <alignment horizontal="left" vertical="center" shrinkToFi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  <xf numFmtId="0" fontId="8" fillId="3" borderId="26" xfId="0" applyFont="1" applyFill="1" applyBorder="1" applyAlignment="1" applyProtection="1">
      <alignment horizontal="center" vertical="center" shrinkToFit="1"/>
    </xf>
    <xf numFmtId="0" fontId="8" fillId="3" borderId="27" xfId="0" applyFont="1" applyFill="1" applyBorder="1" applyAlignment="1" applyProtection="1">
      <alignment horizontal="center" vertical="center" shrinkToFit="1"/>
    </xf>
    <xf numFmtId="0" fontId="8" fillId="7" borderId="30" xfId="0" applyFont="1" applyFill="1" applyBorder="1" applyAlignment="1">
      <alignment horizontal="justify" vertical="center" shrinkToFit="1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shrinkToFit="1"/>
      <protection locked="0"/>
    </xf>
    <xf numFmtId="0" fontId="7" fillId="2" borderId="2" xfId="0" applyFont="1" applyFill="1" applyBorder="1" applyAlignment="1" applyProtection="1">
      <alignment horizontal="center" vertical="center" shrinkToFit="1"/>
    </xf>
    <xf numFmtId="0" fontId="7" fillId="2" borderId="3" xfId="0" applyFont="1" applyFill="1" applyBorder="1" applyAlignment="1" applyProtection="1">
      <alignment horizontal="center" vertical="center" shrinkToFit="1"/>
    </xf>
    <xf numFmtId="0" fontId="7" fillId="2" borderId="4" xfId="0" applyFont="1" applyFill="1" applyBorder="1" applyAlignment="1" applyProtection="1">
      <alignment horizontal="center" vertical="center" shrinkToFit="1"/>
    </xf>
    <xf numFmtId="0" fontId="7" fillId="2" borderId="11" xfId="0" applyFont="1" applyFill="1" applyBorder="1" applyAlignment="1" applyProtection="1">
      <alignment horizontal="center" vertical="center" shrinkToFit="1"/>
    </xf>
    <xf numFmtId="0" fontId="7" fillId="2" borderId="0" xfId="0" applyFont="1" applyFill="1" applyBorder="1" applyAlignment="1" applyProtection="1">
      <alignment horizontal="center" vertical="center" shrinkToFit="1"/>
    </xf>
    <xf numFmtId="0" fontId="7" fillId="2" borderId="12" xfId="0" applyFont="1" applyFill="1" applyBorder="1" applyAlignment="1" applyProtection="1">
      <alignment horizontal="center" vertical="center" shrinkToFi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0" fontId="7" fillId="2" borderId="23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24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0" borderId="0" xfId="3" applyFont="1" applyAlignment="1" applyProtection="1">
      <alignment horizontal="center" vertical="center"/>
      <protection locked="0"/>
    </xf>
    <xf numFmtId="0" fontId="13" fillId="0" borderId="0" xfId="3" applyAlignment="1"/>
    <xf numFmtId="0" fontId="5" fillId="0" borderId="1" xfId="3" applyFont="1" applyBorder="1" applyAlignment="1" applyProtection="1">
      <alignment horizontal="left"/>
      <protection locked="0"/>
    </xf>
    <xf numFmtId="41" fontId="13" fillId="0" borderId="0" xfId="3" applyNumberFormat="1" applyAlignment="1"/>
    <xf numFmtId="0" fontId="6" fillId="0" borderId="0" xfId="3" applyFont="1" applyAlignment="1">
      <alignment horizontal="right"/>
    </xf>
    <xf numFmtId="0" fontId="14" fillId="11" borderId="2" xfId="3" applyFont="1" applyFill="1" applyBorder="1" applyAlignment="1" applyProtection="1">
      <alignment horizontal="center" vertical="center" wrapText="1"/>
    </xf>
    <xf numFmtId="0" fontId="14" fillId="11" borderId="3" xfId="3" applyFont="1" applyFill="1" applyBorder="1" applyAlignment="1" applyProtection="1">
      <alignment horizontal="center" vertical="center" wrapText="1"/>
    </xf>
    <xf numFmtId="0" fontId="14" fillId="11" borderId="4" xfId="3" applyFont="1" applyFill="1" applyBorder="1" applyAlignment="1" applyProtection="1">
      <alignment horizontal="center" vertical="center" wrapText="1"/>
    </xf>
    <xf numFmtId="0" fontId="14" fillId="11" borderId="6" xfId="3" applyFont="1" applyFill="1" applyBorder="1" applyAlignment="1" applyProtection="1">
      <alignment horizontal="center" vertical="center" wrapText="1"/>
    </xf>
    <xf numFmtId="0" fontId="14" fillId="11" borderId="7" xfId="3" applyFont="1" applyFill="1" applyBorder="1" applyAlignment="1" applyProtection="1">
      <alignment horizontal="center" vertical="center" wrapText="1"/>
    </xf>
    <xf numFmtId="0" fontId="14" fillId="11" borderId="5" xfId="3" applyFont="1" applyFill="1" applyBorder="1" applyAlignment="1" applyProtection="1">
      <alignment horizontal="center" vertical="center" wrapText="1"/>
    </xf>
    <xf numFmtId="0" fontId="14" fillId="11" borderId="41" xfId="3" applyFont="1" applyFill="1" applyBorder="1" applyAlignment="1" applyProtection="1">
      <alignment horizontal="center" vertical="center" wrapText="1"/>
    </xf>
    <xf numFmtId="0" fontId="14" fillId="11" borderId="11" xfId="3" applyFont="1" applyFill="1" applyBorder="1" applyAlignment="1" applyProtection="1">
      <alignment horizontal="center" vertical="center" wrapText="1"/>
    </xf>
    <xf numFmtId="0" fontId="14" fillId="11" borderId="0" xfId="3" applyFont="1" applyFill="1" applyBorder="1" applyAlignment="1" applyProtection="1">
      <alignment horizontal="center" vertical="center" wrapText="1"/>
    </xf>
    <xf numFmtId="0" fontId="14" fillId="11" borderId="12" xfId="3" applyFont="1" applyFill="1" applyBorder="1" applyAlignment="1" applyProtection="1">
      <alignment horizontal="center" vertical="center" wrapText="1"/>
    </xf>
    <xf numFmtId="0" fontId="14" fillId="11" borderId="14" xfId="3" applyFont="1" applyFill="1" applyBorder="1" applyAlignment="1" applyProtection="1">
      <alignment horizontal="center" vertical="center" wrapText="1"/>
    </xf>
    <xf numFmtId="0" fontId="14" fillId="11" borderId="15" xfId="3" applyFont="1" applyFill="1" applyBorder="1" applyAlignment="1" applyProtection="1">
      <alignment horizontal="center" vertical="center" wrapText="1"/>
    </xf>
    <xf numFmtId="0" fontId="14" fillId="11" borderId="16" xfId="3" applyFont="1" applyFill="1" applyBorder="1" applyAlignment="1" applyProtection="1">
      <alignment horizontal="center" vertical="center" wrapText="1"/>
    </xf>
    <xf numFmtId="0" fontId="14" fillId="11" borderId="17" xfId="3" applyFont="1" applyFill="1" applyBorder="1" applyAlignment="1" applyProtection="1">
      <alignment horizontal="center" vertical="center" wrapText="1"/>
    </xf>
    <xf numFmtId="0" fontId="14" fillId="11" borderId="13" xfId="3" applyFont="1" applyFill="1" applyBorder="1" applyAlignment="1" applyProtection="1">
      <alignment horizontal="center" vertical="center" wrapText="1"/>
    </xf>
    <xf numFmtId="0" fontId="14" fillId="11" borderId="42" xfId="3" applyFont="1" applyFill="1" applyBorder="1" applyAlignment="1" applyProtection="1">
      <alignment horizontal="center" vertical="center" wrapText="1"/>
    </xf>
    <xf numFmtId="0" fontId="14" fillId="11" borderId="22" xfId="3" applyFont="1" applyFill="1" applyBorder="1" applyAlignment="1" applyProtection="1">
      <alignment horizontal="center" vertical="center" wrapText="1"/>
    </xf>
    <xf numFmtId="0" fontId="14" fillId="11" borderId="23" xfId="3" applyFont="1" applyFill="1" applyBorder="1" applyAlignment="1" applyProtection="1">
      <alignment horizontal="center" vertical="center" wrapText="1"/>
    </xf>
    <xf numFmtId="0" fontId="14" fillId="11" borderId="21" xfId="3" applyFont="1" applyFill="1" applyBorder="1" applyAlignment="1" applyProtection="1">
      <alignment horizontal="center" vertical="center" wrapText="1"/>
    </xf>
    <xf numFmtId="0" fontId="14" fillId="11" borderId="43" xfId="3" applyFont="1" applyFill="1" applyBorder="1" applyAlignment="1" applyProtection="1">
      <alignment horizontal="center" vertical="center" wrapText="1"/>
    </xf>
    <xf numFmtId="0" fontId="8" fillId="12" borderId="26" xfId="3" applyFont="1" applyFill="1" applyBorder="1" applyAlignment="1" applyProtection="1">
      <alignment horizontal="center" vertical="center" wrapText="1"/>
    </xf>
    <xf numFmtId="0" fontId="8" fillId="12" borderId="27" xfId="3" applyFont="1" applyFill="1" applyBorder="1" applyAlignment="1" applyProtection="1">
      <alignment horizontal="center" vertical="center" wrapText="1"/>
    </xf>
    <xf numFmtId="41" fontId="11" fillId="12" borderId="27" xfId="4" applyFont="1" applyFill="1" applyBorder="1" applyAlignment="1" applyProtection="1">
      <alignment horizontal="center" vertical="center"/>
    </xf>
    <xf numFmtId="41" fontId="11" fillId="12" borderId="28" xfId="4" applyFont="1" applyFill="1" applyBorder="1" applyAlignment="1" applyProtection="1">
      <alignment horizontal="center" vertical="center"/>
    </xf>
    <xf numFmtId="0" fontId="8" fillId="13" borderId="29" xfId="3" applyFont="1" applyFill="1" applyBorder="1" applyAlignment="1" applyProtection="1">
      <alignment horizontal="justify" vertical="center" wrapText="1"/>
    </xf>
    <xf numFmtId="0" fontId="8" fillId="13" borderId="30" xfId="3" applyFont="1" applyFill="1" applyBorder="1" applyAlignment="1" applyProtection="1">
      <alignment horizontal="justify" vertical="center" wrapText="1"/>
    </xf>
    <xf numFmtId="41" fontId="11" fillId="13" borderId="30" xfId="4" applyFont="1" applyFill="1" applyBorder="1" applyAlignment="1" applyProtection="1">
      <alignment horizontal="center" vertical="center"/>
    </xf>
    <xf numFmtId="41" fontId="11" fillId="13" borderId="31" xfId="4" applyFont="1" applyFill="1" applyBorder="1" applyAlignment="1" applyProtection="1">
      <alignment horizontal="center" vertical="center"/>
    </xf>
    <xf numFmtId="0" fontId="8" fillId="14" borderId="44" xfId="3" applyFont="1" applyFill="1" applyBorder="1" applyAlignment="1">
      <alignment horizontal="center" vertical="center" wrapText="1"/>
    </xf>
    <xf numFmtId="0" fontId="8" fillId="14" borderId="45" xfId="3" applyFont="1" applyFill="1" applyBorder="1" applyAlignment="1">
      <alignment horizontal="justify" vertical="center" wrapText="1"/>
    </xf>
    <xf numFmtId="0" fontId="8" fillId="14" borderId="46" xfId="3" applyFont="1" applyFill="1" applyBorder="1" applyAlignment="1">
      <alignment horizontal="justify" vertical="center" wrapText="1"/>
    </xf>
    <xf numFmtId="41" fontId="11" fillId="0" borderId="30" xfId="4" applyFont="1" applyBorder="1" applyAlignment="1" applyProtection="1">
      <alignment horizontal="center" vertical="center"/>
      <protection locked="0"/>
    </xf>
    <xf numFmtId="41" fontId="11" fillId="14" borderId="30" xfId="4" applyFont="1" applyFill="1" applyBorder="1" applyAlignment="1" applyProtection="1">
      <alignment horizontal="center" vertical="center"/>
      <protection locked="0"/>
    </xf>
    <xf numFmtId="41" fontId="11" fillId="6" borderId="31" xfId="4" applyFont="1" applyFill="1" applyBorder="1" applyAlignment="1" applyProtection="1">
      <alignment horizontal="center" vertical="center"/>
      <protection locked="0"/>
    </xf>
    <xf numFmtId="0" fontId="8" fillId="14" borderId="47" xfId="3" applyFont="1" applyFill="1" applyBorder="1" applyAlignment="1">
      <alignment horizontal="center" vertical="center" wrapText="1"/>
    </xf>
    <xf numFmtId="0" fontId="8" fillId="14" borderId="30" xfId="3" applyFont="1" applyFill="1" applyBorder="1" applyAlignment="1">
      <alignment horizontal="justify" vertical="center" wrapText="1"/>
    </xf>
    <xf numFmtId="41" fontId="11" fillId="0" borderId="33" xfId="4" applyFont="1" applyBorder="1" applyAlignment="1" applyProtection="1">
      <alignment horizontal="center" vertical="center" wrapText="1"/>
      <protection locked="0"/>
    </xf>
    <xf numFmtId="41" fontId="11" fillId="7" borderId="33" xfId="4" applyFont="1" applyFill="1" applyBorder="1" applyAlignment="1" applyProtection="1">
      <alignment horizontal="center" vertical="center" wrapText="1"/>
      <protection locked="0"/>
    </xf>
    <xf numFmtId="0" fontId="8" fillId="14" borderId="48" xfId="3" applyFont="1" applyFill="1" applyBorder="1" applyAlignment="1">
      <alignment horizontal="center" vertical="center" wrapText="1"/>
    </xf>
    <xf numFmtId="41" fontId="11" fillId="14" borderId="30" xfId="4" applyFont="1" applyFill="1" applyBorder="1" applyAlignment="1" applyProtection="1">
      <alignment horizontal="center" vertical="center"/>
    </xf>
    <xf numFmtId="41" fontId="11" fillId="6" borderId="31" xfId="4" applyFont="1" applyFill="1" applyBorder="1" applyAlignment="1" applyProtection="1">
      <alignment horizontal="center" vertical="center"/>
    </xf>
    <xf numFmtId="0" fontId="8" fillId="14" borderId="22" xfId="3" applyFont="1" applyFill="1" applyBorder="1" applyAlignment="1">
      <alignment horizontal="center" vertical="center" wrapText="1"/>
    </xf>
    <xf numFmtId="0" fontId="8" fillId="14" borderId="30" xfId="3" applyFont="1" applyFill="1" applyBorder="1" applyAlignment="1">
      <alignment horizontal="justify" vertical="center" wrapText="1"/>
    </xf>
    <xf numFmtId="0" fontId="8" fillId="14" borderId="17" xfId="3" applyFont="1" applyFill="1" applyBorder="1" applyAlignment="1">
      <alignment horizontal="center" vertical="center" wrapText="1"/>
    </xf>
    <xf numFmtId="0" fontId="8" fillId="14" borderId="49" xfId="3" applyFont="1" applyFill="1" applyBorder="1" applyAlignment="1">
      <alignment horizontal="center" vertical="center" wrapText="1"/>
    </xf>
    <xf numFmtId="41" fontId="11" fillId="9" borderId="30" xfId="4" applyFont="1" applyFill="1" applyBorder="1" applyAlignment="1" applyProtection="1">
      <alignment horizontal="center" vertical="center"/>
      <protection locked="0"/>
    </xf>
    <xf numFmtId="0" fontId="8" fillId="14" borderId="50" xfId="3" applyFont="1" applyFill="1" applyBorder="1" applyAlignment="1">
      <alignment horizontal="center" vertical="center" wrapText="1"/>
    </xf>
    <xf numFmtId="0" fontId="8" fillId="14" borderId="38" xfId="3" applyFont="1" applyFill="1" applyBorder="1" applyAlignment="1">
      <alignment horizontal="left" vertical="center" wrapText="1"/>
    </xf>
    <xf numFmtId="41" fontId="11" fillId="0" borderId="38" xfId="4" applyFont="1" applyBorder="1" applyAlignment="1" applyProtection="1">
      <alignment horizontal="center" vertical="center"/>
      <protection locked="0"/>
    </xf>
    <xf numFmtId="41" fontId="11" fillId="6" borderId="40" xfId="4" applyFont="1" applyFill="1" applyBorder="1" applyAlignment="1" applyProtection="1">
      <alignment horizontal="center" vertical="center"/>
      <protection locked="0"/>
    </xf>
  </cellXfs>
  <cellStyles count="5">
    <cellStyle name="백분율" xfId="2" builtinId="5"/>
    <cellStyle name="쉼표 [0]" xfId="1" builtinId="6"/>
    <cellStyle name="쉼표 [0] 2" xfId="4"/>
    <cellStyle name="표준" xfId="0" builtinId="0"/>
    <cellStyle name="표준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9884;&#49464;&#50808;&#49688;&#51077;%20&#51669;&#49688;&#48372;&#44256;&#49436;(2014&#45380;12&#50900;&#48516;,&#45236;&#48512;&#44208;&#51116;&#50857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49884;&#49464;&#50808;&#49688;&#51077;+&#51669;&#49688;&#48372;&#44256;&#49436;(2014&#45380;10&#50900;&#48516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월 시세외"/>
      <sheetName val="1월 도세외"/>
      <sheetName val="2월 시세외"/>
      <sheetName val="2월 도세외"/>
      <sheetName val="3월 시세외 "/>
      <sheetName val="3월 도세외"/>
      <sheetName val="4월 시세외"/>
      <sheetName val="4월 도세외"/>
      <sheetName val="5월 시세외"/>
      <sheetName val="5월 도세외"/>
      <sheetName val="6월 시세외"/>
      <sheetName val="6월 도세외"/>
      <sheetName val="7월 시세외"/>
      <sheetName val="7월 도세외"/>
      <sheetName val="8월 시세외"/>
      <sheetName val="8월 도세외"/>
      <sheetName val="9월 시세외"/>
      <sheetName val="9월 도세외"/>
      <sheetName val="10월 시세외"/>
      <sheetName val="11월 시세외"/>
      <sheetName val="12월 시세외 "/>
      <sheetName val="201311월"/>
      <sheetName val="201311월01"/>
      <sheetName val="201312월"/>
      <sheetName val="201313월"/>
      <sheetName val="201314월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">
          <cell r="F8">
            <v>384555080</v>
          </cell>
          <cell r="H8">
            <v>363835100</v>
          </cell>
        </row>
        <row r="9">
          <cell r="F9">
            <v>3567142060</v>
          </cell>
          <cell r="H9">
            <v>3306073230</v>
          </cell>
        </row>
        <row r="10">
          <cell r="F10">
            <v>5062787990</v>
          </cell>
          <cell r="H10">
            <v>5039462780</v>
          </cell>
        </row>
        <row r="11">
          <cell r="F11">
            <v>1679781890</v>
          </cell>
          <cell r="H11">
            <v>1671890380</v>
          </cell>
        </row>
        <row r="12">
          <cell r="F12">
            <v>2165262100</v>
          </cell>
          <cell r="H12">
            <v>2165262100</v>
          </cell>
        </row>
        <row r="13">
          <cell r="F13">
            <v>2413351350</v>
          </cell>
          <cell r="H13">
            <v>2413351350</v>
          </cell>
        </row>
        <row r="15">
          <cell r="F15">
            <v>1012142270</v>
          </cell>
          <cell r="H15">
            <v>933649770</v>
          </cell>
        </row>
        <row r="16">
          <cell r="F16">
            <v>1345088410</v>
          </cell>
          <cell r="H16">
            <v>968746760</v>
          </cell>
        </row>
        <row r="18">
          <cell r="F18">
            <v>37491300</v>
          </cell>
          <cell r="H18">
            <v>37491300</v>
          </cell>
        </row>
        <row r="19">
          <cell r="F19">
            <v>295978890</v>
          </cell>
          <cell r="H19">
            <v>257214390</v>
          </cell>
        </row>
        <row r="20">
          <cell r="F20">
            <v>1183681280</v>
          </cell>
          <cell r="H20">
            <v>491366020</v>
          </cell>
        </row>
        <row r="21">
          <cell r="F21">
            <v>870489210</v>
          </cell>
          <cell r="H21">
            <v>457569480</v>
          </cell>
        </row>
        <row r="22">
          <cell r="F22">
            <v>8896117340</v>
          </cell>
          <cell r="H22">
            <v>8605525860</v>
          </cell>
        </row>
        <row r="23">
          <cell r="F23">
            <v>19440694970</v>
          </cell>
          <cell r="H23">
            <v>1403975210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월 시세외"/>
      <sheetName val="1월 도세외"/>
      <sheetName val="2월 시세외"/>
      <sheetName val="2월 도세외"/>
      <sheetName val="3월 시세외 "/>
      <sheetName val="3월 도세외"/>
      <sheetName val="4월 시세외"/>
      <sheetName val="4월 도세외"/>
      <sheetName val="5월 시세외"/>
      <sheetName val="5월 도세외"/>
      <sheetName val="6월 시세외"/>
      <sheetName val="6월 도세외"/>
      <sheetName val="7월 시세외"/>
      <sheetName val="7월 도세외"/>
      <sheetName val="8월 시세외"/>
      <sheetName val="8월 도세외"/>
      <sheetName val="9월 시세외"/>
      <sheetName val="9월 도세외"/>
      <sheetName val="10월 시세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8">
          <cell r="E8">
            <v>478690</v>
          </cell>
        </row>
        <row r="9">
          <cell r="E9">
            <v>234830950</v>
          </cell>
          <cell r="G9">
            <v>232928080</v>
          </cell>
        </row>
        <row r="10">
          <cell r="E10">
            <v>0</v>
          </cell>
          <cell r="G10">
            <v>0</v>
          </cell>
        </row>
        <row r="11">
          <cell r="E11">
            <v>0</v>
          </cell>
          <cell r="G11">
            <v>0</v>
          </cell>
        </row>
        <row r="12">
          <cell r="E12">
            <v>0</v>
          </cell>
          <cell r="G12">
            <v>0</v>
          </cell>
        </row>
        <row r="13">
          <cell r="E13">
            <v>0</v>
          </cell>
          <cell r="G13">
            <v>0</v>
          </cell>
        </row>
        <row r="15">
          <cell r="E15">
            <v>6246000</v>
          </cell>
          <cell r="G15">
            <v>6246000</v>
          </cell>
        </row>
        <row r="16">
          <cell r="E16">
            <v>3472000</v>
          </cell>
          <cell r="G16">
            <v>3472000</v>
          </cell>
        </row>
        <row r="17">
          <cell r="E17">
            <v>369430</v>
          </cell>
          <cell r="G17">
            <v>20590</v>
          </cell>
        </row>
        <row r="18">
          <cell r="E18">
            <v>0</v>
          </cell>
          <cell r="G18">
            <v>0</v>
          </cell>
        </row>
        <row r="20">
          <cell r="E20">
            <v>0</v>
          </cell>
          <cell r="G20">
            <v>0</v>
          </cell>
        </row>
        <row r="21">
          <cell r="E21">
            <v>0</v>
          </cell>
          <cell r="G21">
            <v>0</v>
          </cell>
        </row>
        <row r="22">
          <cell r="E22">
            <v>0</v>
          </cell>
          <cell r="G22">
            <v>0</v>
          </cell>
        </row>
        <row r="23">
          <cell r="E23">
            <v>0</v>
          </cell>
          <cell r="G23">
            <v>0</v>
          </cell>
        </row>
        <row r="24">
          <cell r="G24">
            <v>322540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I24" sqref="I24"/>
    </sheetView>
  </sheetViews>
  <sheetFormatPr defaultRowHeight="16.5"/>
  <cols>
    <col min="1" max="1" width="1.75" style="82" customWidth="1"/>
    <col min="2" max="2" width="9" style="82"/>
    <col min="3" max="3" width="17.875" style="82" customWidth="1"/>
    <col min="4" max="10" width="14.625" style="82" customWidth="1"/>
    <col min="11" max="256" width="9" style="82"/>
    <col min="257" max="257" width="1.75" style="82" customWidth="1"/>
    <col min="258" max="258" width="9" style="82"/>
    <col min="259" max="259" width="17.875" style="82" customWidth="1"/>
    <col min="260" max="266" width="14.625" style="82" customWidth="1"/>
    <col min="267" max="512" width="9" style="82"/>
    <col min="513" max="513" width="1.75" style="82" customWidth="1"/>
    <col min="514" max="514" width="9" style="82"/>
    <col min="515" max="515" width="17.875" style="82" customWidth="1"/>
    <col min="516" max="522" width="14.625" style="82" customWidth="1"/>
    <col min="523" max="768" width="9" style="82"/>
    <col min="769" max="769" width="1.75" style="82" customWidth="1"/>
    <col min="770" max="770" width="9" style="82"/>
    <col min="771" max="771" width="17.875" style="82" customWidth="1"/>
    <col min="772" max="778" width="14.625" style="82" customWidth="1"/>
    <col min="779" max="1024" width="9" style="82"/>
    <col min="1025" max="1025" width="1.75" style="82" customWidth="1"/>
    <col min="1026" max="1026" width="9" style="82"/>
    <col min="1027" max="1027" width="17.875" style="82" customWidth="1"/>
    <col min="1028" max="1034" width="14.625" style="82" customWidth="1"/>
    <col min="1035" max="1280" width="9" style="82"/>
    <col min="1281" max="1281" width="1.75" style="82" customWidth="1"/>
    <col min="1282" max="1282" width="9" style="82"/>
    <col min="1283" max="1283" width="17.875" style="82" customWidth="1"/>
    <col min="1284" max="1290" width="14.625" style="82" customWidth="1"/>
    <col min="1291" max="1536" width="9" style="82"/>
    <col min="1537" max="1537" width="1.75" style="82" customWidth="1"/>
    <col min="1538" max="1538" width="9" style="82"/>
    <col min="1539" max="1539" width="17.875" style="82" customWidth="1"/>
    <col min="1540" max="1546" width="14.625" style="82" customWidth="1"/>
    <col min="1547" max="1792" width="9" style="82"/>
    <col min="1793" max="1793" width="1.75" style="82" customWidth="1"/>
    <col min="1794" max="1794" width="9" style="82"/>
    <col min="1795" max="1795" width="17.875" style="82" customWidth="1"/>
    <col min="1796" max="1802" width="14.625" style="82" customWidth="1"/>
    <col min="1803" max="2048" width="9" style="82"/>
    <col min="2049" max="2049" width="1.75" style="82" customWidth="1"/>
    <col min="2050" max="2050" width="9" style="82"/>
    <col min="2051" max="2051" width="17.875" style="82" customWidth="1"/>
    <col min="2052" max="2058" width="14.625" style="82" customWidth="1"/>
    <col min="2059" max="2304" width="9" style="82"/>
    <col min="2305" max="2305" width="1.75" style="82" customWidth="1"/>
    <col min="2306" max="2306" width="9" style="82"/>
    <col min="2307" max="2307" width="17.875" style="82" customWidth="1"/>
    <col min="2308" max="2314" width="14.625" style="82" customWidth="1"/>
    <col min="2315" max="2560" width="9" style="82"/>
    <col min="2561" max="2561" width="1.75" style="82" customWidth="1"/>
    <col min="2562" max="2562" width="9" style="82"/>
    <col min="2563" max="2563" width="17.875" style="82" customWidth="1"/>
    <col min="2564" max="2570" width="14.625" style="82" customWidth="1"/>
    <col min="2571" max="2816" width="9" style="82"/>
    <col min="2817" max="2817" width="1.75" style="82" customWidth="1"/>
    <col min="2818" max="2818" width="9" style="82"/>
    <col min="2819" max="2819" width="17.875" style="82" customWidth="1"/>
    <col min="2820" max="2826" width="14.625" style="82" customWidth="1"/>
    <col min="2827" max="3072" width="9" style="82"/>
    <col min="3073" max="3073" width="1.75" style="82" customWidth="1"/>
    <col min="3074" max="3074" width="9" style="82"/>
    <col min="3075" max="3075" width="17.875" style="82" customWidth="1"/>
    <col min="3076" max="3082" width="14.625" style="82" customWidth="1"/>
    <col min="3083" max="3328" width="9" style="82"/>
    <col min="3329" max="3329" width="1.75" style="82" customWidth="1"/>
    <col min="3330" max="3330" width="9" style="82"/>
    <col min="3331" max="3331" width="17.875" style="82" customWidth="1"/>
    <col min="3332" max="3338" width="14.625" style="82" customWidth="1"/>
    <col min="3339" max="3584" width="9" style="82"/>
    <col min="3585" max="3585" width="1.75" style="82" customWidth="1"/>
    <col min="3586" max="3586" width="9" style="82"/>
    <col min="3587" max="3587" width="17.875" style="82" customWidth="1"/>
    <col min="3588" max="3594" width="14.625" style="82" customWidth="1"/>
    <col min="3595" max="3840" width="9" style="82"/>
    <col min="3841" max="3841" width="1.75" style="82" customWidth="1"/>
    <col min="3842" max="3842" width="9" style="82"/>
    <col min="3843" max="3843" width="17.875" style="82" customWidth="1"/>
    <col min="3844" max="3850" width="14.625" style="82" customWidth="1"/>
    <col min="3851" max="4096" width="9" style="82"/>
    <col min="4097" max="4097" width="1.75" style="82" customWidth="1"/>
    <col min="4098" max="4098" width="9" style="82"/>
    <col min="4099" max="4099" width="17.875" style="82" customWidth="1"/>
    <col min="4100" max="4106" width="14.625" style="82" customWidth="1"/>
    <col min="4107" max="4352" width="9" style="82"/>
    <col min="4353" max="4353" width="1.75" style="82" customWidth="1"/>
    <col min="4354" max="4354" width="9" style="82"/>
    <col min="4355" max="4355" width="17.875" style="82" customWidth="1"/>
    <col min="4356" max="4362" width="14.625" style="82" customWidth="1"/>
    <col min="4363" max="4608" width="9" style="82"/>
    <col min="4609" max="4609" width="1.75" style="82" customWidth="1"/>
    <col min="4610" max="4610" width="9" style="82"/>
    <col min="4611" max="4611" width="17.875" style="82" customWidth="1"/>
    <col min="4612" max="4618" width="14.625" style="82" customWidth="1"/>
    <col min="4619" max="4864" width="9" style="82"/>
    <col min="4865" max="4865" width="1.75" style="82" customWidth="1"/>
    <col min="4866" max="4866" width="9" style="82"/>
    <col min="4867" max="4867" width="17.875" style="82" customWidth="1"/>
    <col min="4868" max="4874" width="14.625" style="82" customWidth="1"/>
    <col min="4875" max="5120" width="9" style="82"/>
    <col min="5121" max="5121" width="1.75" style="82" customWidth="1"/>
    <col min="5122" max="5122" width="9" style="82"/>
    <col min="5123" max="5123" width="17.875" style="82" customWidth="1"/>
    <col min="5124" max="5130" width="14.625" style="82" customWidth="1"/>
    <col min="5131" max="5376" width="9" style="82"/>
    <col min="5377" max="5377" width="1.75" style="82" customWidth="1"/>
    <col min="5378" max="5378" width="9" style="82"/>
    <col min="5379" max="5379" width="17.875" style="82" customWidth="1"/>
    <col min="5380" max="5386" width="14.625" style="82" customWidth="1"/>
    <col min="5387" max="5632" width="9" style="82"/>
    <col min="5633" max="5633" width="1.75" style="82" customWidth="1"/>
    <col min="5634" max="5634" width="9" style="82"/>
    <col min="5635" max="5635" width="17.875" style="82" customWidth="1"/>
    <col min="5636" max="5642" width="14.625" style="82" customWidth="1"/>
    <col min="5643" max="5888" width="9" style="82"/>
    <col min="5889" max="5889" width="1.75" style="82" customWidth="1"/>
    <col min="5890" max="5890" width="9" style="82"/>
    <col min="5891" max="5891" width="17.875" style="82" customWidth="1"/>
    <col min="5892" max="5898" width="14.625" style="82" customWidth="1"/>
    <col min="5899" max="6144" width="9" style="82"/>
    <col min="6145" max="6145" width="1.75" style="82" customWidth="1"/>
    <col min="6146" max="6146" width="9" style="82"/>
    <col min="6147" max="6147" width="17.875" style="82" customWidth="1"/>
    <col min="6148" max="6154" width="14.625" style="82" customWidth="1"/>
    <col min="6155" max="6400" width="9" style="82"/>
    <col min="6401" max="6401" width="1.75" style="82" customWidth="1"/>
    <col min="6402" max="6402" width="9" style="82"/>
    <col min="6403" max="6403" width="17.875" style="82" customWidth="1"/>
    <col min="6404" max="6410" width="14.625" style="82" customWidth="1"/>
    <col min="6411" max="6656" width="9" style="82"/>
    <col min="6657" max="6657" width="1.75" style="82" customWidth="1"/>
    <col min="6658" max="6658" width="9" style="82"/>
    <col min="6659" max="6659" width="17.875" style="82" customWidth="1"/>
    <col min="6660" max="6666" width="14.625" style="82" customWidth="1"/>
    <col min="6667" max="6912" width="9" style="82"/>
    <col min="6913" max="6913" width="1.75" style="82" customWidth="1"/>
    <col min="6914" max="6914" width="9" style="82"/>
    <col min="6915" max="6915" width="17.875" style="82" customWidth="1"/>
    <col min="6916" max="6922" width="14.625" style="82" customWidth="1"/>
    <col min="6923" max="7168" width="9" style="82"/>
    <col min="7169" max="7169" width="1.75" style="82" customWidth="1"/>
    <col min="7170" max="7170" width="9" style="82"/>
    <col min="7171" max="7171" width="17.875" style="82" customWidth="1"/>
    <col min="7172" max="7178" width="14.625" style="82" customWidth="1"/>
    <col min="7179" max="7424" width="9" style="82"/>
    <col min="7425" max="7425" width="1.75" style="82" customWidth="1"/>
    <col min="7426" max="7426" width="9" style="82"/>
    <col min="7427" max="7427" width="17.875" style="82" customWidth="1"/>
    <col min="7428" max="7434" width="14.625" style="82" customWidth="1"/>
    <col min="7435" max="7680" width="9" style="82"/>
    <col min="7681" max="7681" width="1.75" style="82" customWidth="1"/>
    <col min="7682" max="7682" width="9" style="82"/>
    <col min="7683" max="7683" width="17.875" style="82" customWidth="1"/>
    <col min="7684" max="7690" width="14.625" style="82" customWidth="1"/>
    <col min="7691" max="7936" width="9" style="82"/>
    <col min="7937" max="7937" width="1.75" style="82" customWidth="1"/>
    <col min="7938" max="7938" width="9" style="82"/>
    <col min="7939" max="7939" width="17.875" style="82" customWidth="1"/>
    <col min="7940" max="7946" width="14.625" style="82" customWidth="1"/>
    <col min="7947" max="8192" width="9" style="82"/>
    <col min="8193" max="8193" width="1.75" style="82" customWidth="1"/>
    <col min="8194" max="8194" width="9" style="82"/>
    <col min="8195" max="8195" width="17.875" style="82" customWidth="1"/>
    <col min="8196" max="8202" width="14.625" style="82" customWidth="1"/>
    <col min="8203" max="8448" width="9" style="82"/>
    <col min="8449" max="8449" width="1.75" style="82" customWidth="1"/>
    <col min="8450" max="8450" width="9" style="82"/>
    <col min="8451" max="8451" width="17.875" style="82" customWidth="1"/>
    <col min="8452" max="8458" width="14.625" style="82" customWidth="1"/>
    <col min="8459" max="8704" width="9" style="82"/>
    <col min="8705" max="8705" width="1.75" style="82" customWidth="1"/>
    <col min="8706" max="8706" width="9" style="82"/>
    <col min="8707" max="8707" width="17.875" style="82" customWidth="1"/>
    <col min="8708" max="8714" width="14.625" style="82" customWidth="1"/>
    <col min="8715" max="8960" width="9" style="82"/>
    <col min="8961" max="8961" width="1.75" style="82" customWidth="1"/>
    <col min="8962" max="8962" width="9" style="82"/>
    <col min="8963" max="8963" width="17.875" style="82" customWidth="1"/>
    <col min="8964" max="8970" width="14.625" style="82" customWidth="1"/>
    <col min="8971" max="9216" width="9" style="82"/>
    <col min="9217" max="9217" width="1.75" style="82" customWidth="1"/>
    <col min="9218" max="9218" width="9" style="82"/>
    <col min="9219" max="9219" width="17.875" style="82" customWidth="1"/>
    <col min="9220" max="9226" width="14.625" style="82" customWidth="1"/>
    <col min="9227" max="9472" width="9" style="82"/>
    <col min="9473" max="9473" width="1.75" style="82" customWidth="1"/>
    <col min="9474" max="9474" width="9" style="82"/>
    <col min="9475" max="9475" width="17.875" style="82" customWidth="1"/>
    <col min="9476" max="9482" width="14.625" style="82" customWidth="1"/>
    <col min="9483" max="9728" width="9" style="82"/>
    <col min="9729" max="9729" width="1.75" style="82" customWidth="1"/>
    <col min="9730" max="9730" width="9" style="82"/>
    <col min="9731" max="9731" width="17.875" style="82" customWidth="1"/>
    <col min="9732" max="9738" width="14.625" style="82" customWidth="1"/>
    <col min="9739" max="9984" width="9" style="82"/>
    <col min="9985" max="9985" width="1.75" style="82" customWidth="1"/>
    <col min="9986" max="9986" width="9" style="82"/>
    <col min="9987" max="9987" width="17.875" style="82" customWidth="1"/>
    <col min="9988" max="9994" width="14.625" style="82" customWidth="1"/>
    <col min="9995" max="10240" width="9" style="82"/>
    <col min="10241" max="10241" width="1.75" style="82" customWidth="1"/>
    <col min="10242" max="10242" width="9" style="82"/>
    <col min="10243" max="10243" width="17.875" style="82" customWidth="1"/>
    <col min="10244" max="10250" width="14.625" style="82" customWidth="1"/>
    <col min="10251" max="10496" width="9" style="82"/>
    <col min="10497" max="10497" width="1.75" style="82" customWidth="1"/>
    <col min="10498" max="10498" width="9" style="82"/>
    <col min="10499" max="10499" width="17.875" style="82" customWidth="1"/>
    <col min="10500" max="10506" width="14.625" style="82" customWidth="1"/>
    <col min="10507" max="10752" width="9" style="82"/>
    <col min="10753" max="10753" width="1.75" style="82" customWidth="1"/>
    <col min="10754" max="10754" width="9" style="82"/>
    <col min="10755" max="10755" width="17.875" style="82" customWidth="1"/>
    <col min="10756" max="10762" width="14.625" style="82" customWidth="1"/>
    <col min="10763" max="11008" width="9" style="82"/>
    <col min="11009" max="11009" width="1.75" style="82" customWidth="1"/>
    <col min="11010" max="11010" width="9" style="82"/>
    <col min="11011" max="11011" width="17.875" style="82" customWidth="1"/>
    <col min="11012" max="11018" width="14.625" style="82" customWidth="1"/>
    <col min="11019" max="11264" width="9" style="82"/>
    <col min="11265" max="11265" width="1.75" style="82" customWidth="1"/>
    <col min="11266" max="11266" width="9" style="82"/>
    <col min="11267" max="11267" width="17.875" style="82" customWidth="1"/>
    <col min="11268" max="11274" width="14.625" style="82" customWidth="1"/>
    <col min="11275" max="11520" width="9" style="82"/>
    <col min="11521" max="11521" width="1.75" style="82" customWidth="1"/>
    <col min="11522" max="11522" width="9" style="82"/>
    <col min="11523" max="11523" width="17.875" style="82" customWidth="1"/>
    <col min="11524" max="11530" width="14.625" style="82" customWidth="1"/>
    <col min="11531" max="11776" width="9" style="82"/>
    <col min="11777" max="11777" width="1.75" style="82" customWidth="1"/>
    <col min="11778" max="11778" width="9" style="82"/>
    <col min="11779" max="11779" width="17.875" style="82" customWidth="1"/>
    <col min="11780" max="11786" width="14.625" style="82" customWidth="1"/>
    <col min="11787" max="12032" width="9" style="82"/>
    <col min="12033" max="12033" width="1.75" style="82" customWidth="1"/>
    <col min="12034" max="12034" width="9" style="82"/>
    <col min="12035" max="12035" width="17.875" style="82" customWidth="1"/>
    <col min="12036" max="12042" width="14.625" style="82" customWidth="1"/>
    <col min="12043" max="12288" width="9" style="82"/>
    <col min="12289" max="12289" width="1.75" style="82" customWidth="1"/>
    <col min="12290" max="12290" width="9" style="82"/>
    <col min="12291" max="12291" width="17.875" style="82" customWidth="1"/>
    <col min="12292" max="12298" width="14.625" style="82" customWidth="1"/>
    <col min="12299" max="12544" width="9" style="82"/>
    <col min="12545" max="12545" width="1.75" style="82" customWidth="1"/>
    <col min="12546" max="12546" width="9" style="82"/>
    <col min="12547" max="12547" width="17.875" style="82" customWidth="1"/>
    <col min="12548" max="12554" width="14.625" style="82" customWidth="1"/>
    <col min="12555" max="12800" width="9" style="82"/>
    <col min="12801" max="12801" width="1.75" style="82" customWidth="1"/>
    <col min="12802" max="12802" width="9" style="82"/>
    <col min="12803" max="12803" width="17.875" style="82" customWidth="1"/>
    <col min="12804" max="12810" width="14.625" style="82" customWidth="1"/>
    <col min="12811" max="13056" width="9" style="82"/>
    <col min="13057" max="13057" width="1.75" style="82" customWidth="1"/>
    <col min="13058" max="13058" width="9" style="82"/>
    <col min="13059" max="13059" width="17.875" style="82" customWidth="1"/>
    <col min="13060" max="13066" width="14.625" style="82" customWidth="1"/>
    <col min="13067" max="13312" width="9" style="82"/>
    <col min="13313" max="13313" width="1.75" style="82" customWidth="1"/>
    <col min="13314" max="13314" width="9" style="82"/>
    <col min="13315" max="13315" width="17.875" style="82" customWidth="1"/>
    <col min="13316" max="13322" width="14.625" style="82" customWidth="1"/>
    <col min="13323" max="13568" width="9" style="82"/>
    <col min="13569" max="13569" width="1.75" style="82" customWidth="1"/>
    <col min="13570" max="13570" width="9" style="82"/>
    <col min="13571" max="13571" width="17.875" style="82" customWidth="1"/>
    <col min="13572" max="13578" width="14.625" style="82" customWidth="1"/>
    <col min="13579" max="13824" width="9" style="82"/>
    <col min="13825" max="13825" width="1.75" style="82" customWidth="1"/>
    <col min="13826" max="13826" width="9" style="82"/>
    <col min="13827" max="13827" width="17.875" style="82" customWidth="1"/>
    <col min="13828" max="13834" width="14.625" style="82" customWidth="1"/>
    <col min="13835" max="14080" width="9" style="82"/>
    <col min="14081" max="14081" width="1.75" style="82" customWidth="1"/>
    <col min="14082" max="14082" width="9" style="82"/>
    <col min="14083" max="14083" width="17.875" style="82" customWidth="1"/>
    <col min="14084" max="14090" width="14.625" style="82" customWidth="1"/>
    <col min="14091" max="14336" width="9" style="82"/>
    <col min="14337" max="14337" width="1.75" style="82" customWidth="1"/>
    <col min="14338" max="14338" width="9" style="82"/>
    <col min="14339" max="14339" width="17.875" style="82" customWidth="1"/>
    <col min="14340" max="14346" width="14.625" style="82" customWidth="1"/>
    <col min="14347" max="14592" width="9" style="82"/>
    <col min="14593" max="14593" width="1.75" style="82" customWidth="1"/>
    <col min="14594" max="14594" width="9" style="82"/>
    <col min="14595" max="14595" width="17.875" style="82" customWidth="1"/>
    <col min="14596" max="14602" width="14.625" style="82" customWidth="1"/>
    <col min="14603" max="14848" width="9" style="82"/>
    <col min="14849" max="14849" width="1.75" style="82" customWidth="1"/>
    <col min="14850" max="14850" width="9" style="82"/>
    <col min="14851" max="14851" width="17.875" style="82" customWidth="1"/>
    <col min="14852" max="14858" width="14.625" style="82" customWidth="1"/>
    <col min="14859" max="15104" width="9" style="82"/>
    <col min="15105" max="15105" width="1.75" style="82" customWidth="1"/>
    <col min="15106" max="15106" width="9" style="82"/>
    <col min="15107" max="15107" width="17.875" style="82" customWidth="1"/>
    <col min="15108" max="15114" width="14.625" style="82" customWidth="1"/>
    <col min="15115" max="15360" width="9" style="82"/>
    <col min="15361" max="15361" width="1.75" style="82" customWidth="1"/>
    <col min="15362" max="15362" width="9" style="82"/>
    <col min="15363" max="15363" width="17.875" style="82" customWidth="1"/>
    <col min="15364" max="15370" width="14.625" style="82" customWidth="1"/>
    <col min="15371" max="15616" width="9" style="82"/>
    <col min="15617" max="15617" width="1.75" style="82" customWidth="1"/>
    <col min="15618" max="15618" width="9" style="82"/>
    <col min="15619" max="15619" width="17.875" style="82" customWidth="1"/>
    <col min="15620" max="15626" width="14.625" style="82" customWidth="1"/>
    <col min="15627" max="15872" width="9" style="82"/>
    <col min="15873" max="15873" width="1.75" style="82" customWidth="1"/>
    <col min="15874" max="15874" width="9" style="82"/>
    <col min="15875" max="15875" width="17.875" style="82" customWidth="1"/>
    <col min="15876" max="15882" width="14.625" style="82" customWidth="1"/>
    <col min="15883" max="16128" width="9" style="82"/>
    <col min="16129" max="16129" width="1.75" style="82" customWidth="1"/>
    <col min="16130" max="16130" width="9" style="82"/>
    <col min="16131" max="16131" width="17.875" style="82" customWidth="1"/>
    <col min="16132" max="16138" width="14.625" style="82" customWidth="1"/>
    <col min="16139" max="16384" width="9" style="82"/>
  </cols>
  <sheetData>
    <row r="1" spans="1:10" ht="31.5">
      <c r="A1" s="81" t="s">
        <v>49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17.25" thickBot="1">
      <c r="A2" s="83" t="s">
        <v>33</v>
      </c>
      <c r="B2" s="83"/>
      <c r="C2" s="83"/>
      <c r="D2" s="84"/>
      <c r="E2" s="84"/>
      <c r="F2" s="84"/>
      <c r="G2" s="84"/>
      <c r="H2" s="84"/>
      <c r="I2" s="84"/>
      <c r="J2" s="85" t="s">
        <v>34</v>
      </c>
    </row>
    <row r="3" spans="1:10" ht="9" customHeight="1">
      <c r="A3" s="86" t="s">
        <v>3</v>
      </c>
      <c r="B3" s="87"/>
      <c r="C3" s="88"/>
      <c r="D3" s="89" t="s">
        <v>35</v>
      </c>
      <c r="E3" s="88"/>
      <c r="F3" s="87" t="s">
        <v>36</v>
      </c>
      <c r="G3" s="88"/>
      <c r="H3" s="90" t="s">
        <v>37</v>
      </c>
      <c r="I3" s="91" t="s">
        <v>38</v>
      </c>
      <c r="J3" s="92" t="s">
        <v>39</v>
      </c>
    </row>
    <row r="4" spans="1:10" ht="9" customHeight="1">
      <c r="A4" s="93"/>
      <c r="B4" s="94"/>
      <c r="C4" s="95"/>
      <c r="D4" s="96"/>
      <c r="E4" s="97"/>
      <c r="F4" s="98"/>
      <c r="G4" s="97"/>
      <c r="H4" s="99"/>
      <c r="I4" s="100"/>
      <c r="J4" s="101"/>
    </row>
    <row r="5" spans="1:10" ht="21.75" customHeight="1" thickBot="1">
      <c r="A5" s="93"/>
      <c r="B5" s="94"/>
      <c r="C5" s="95"/>
      <c r="D5" s="102" t="s">
        <v>40</v>
      </c>
      <c r="E5" s="102" t="s">
        <v>41</v>
      </c>
      <c r="F5" s="102" t="s">
        <v>40</v>
      </c>
      <c r="G5" s="102" t="s">
        <v>42</v>
      </c>
      <c r="H5" s="103"/>
      <c r="I5" s="104"/>
      <c r="J5" s="105"/>
    </row>
    <row r="6" spans="1:10" ht="24.75" customHeight="1" thickTop="1">
      <c r="A6" s="106" t="s">
        <v>15</v>
      </c>
      <c r="B6" s="107"/>
      <c r="C6" s="107"/>
      <c r="D6" s="108">
        <f t="shared" ref="D6:I6" si="0">SUM(D7,D14)</f>
        <v>283690</v>
      </c>
      <c r="E6" s="108">
        <f t="shared" si="0"/>
        <v>247455290</v>
      </c>
      <c r="F6" s="108">
        <f t="shared" si="0"/>
        <v>868080</v>
      </c>
      <c r="G6" s="108">
        <f t="shared" si="0"/>
        <v>244337560</v>
      </c>
      <c r="H6" s="108">
        <f t="shared" si="0"/>
        <v>0</v>
      </c>
      <c r="I6" s="108">
        <f t="shared" si="0"/>
        <v>0</v>
      </c>
      <c r="J6" s="109">
        <f>J7+J14</f>
        <v>3350980</v>
      </c>
    </row>
    <row r="7" spans="1:10" ht="23.25" customHeight="1">
      <c r="A7" s="110" t="s">
        <v>16</v>
      </c>
      <c r="B7" s="111"/>
      <c r="C7" s="111"/>
      <c r="D7" s="112">
        <f t="shared" ref="D7:J7" si="1">SUM(D8:D13)</f>
        <v>283690</v>
      </c>
      <c r="E7" s="112">
        <f t="shared" si="1"/>
        <v>235597210</v>
      </c>
      <c r="F7" s="112">
        <f t="shared" si="1"/>
        <v>285990</v>
      </c>
      <c r="G7" s="112">
        <f t="shared" si="1"/>
        <v>233694340</v>
      </c>
      <c r="H7" s="112">
        <f t="shared" si="1"/>
        <v>0</v>
      </c>
      <c r="I7" s="112">
        <f t="shared" si="1"/>
        <v>0</v>
      </c>
      <c r="J7" s="113">
        <f t="shared" si="1"/>
        <v>1902870</v>
      </c>
    </row>
    <row r="8" spans="1:10" ht="23.25" customHeight="1">
      <c r="A8" s="114"/>
      <c r="B8" s="115" t="s">
        <v>17</v>
      </c>
      <c r="C8" s="116"/>
      <c r="D8" s="117"/>
      <c r="E8" s="118">
        <v>482570</v>
      </c>
      <c r="F8" s="117">
        <v>2300</v>
      </c>
      <c r="G8" s="118">
        <v>482570</v>
      </c>
      <c r="H8" s="117"/>
      <c r="I8" s="117"/>
      <c r="J8" s="119">
        <f t="shared" ref="J8:J13" si="2">E8-G8-I8</f>
        <v>0</v>
      </c>
    </row>
    <row r="9" spans="1:10" ht="23.25" customHeight="1">
      <c r="A9" s="120"/>
      <c r="B9" s="121" t="s">
        <v>18</v>
      </c>
      <c r="C9" s="121"/>
      <c r="D9" s="122">
        <v>283690</v>
      </c>
      <c r="E9" s="118">
        <f>D9+'[2]8월 도세외'!E9</f>
        <v>235114640</v>
      </c>
      <c r="F9" s="123">
        <v>283690</v>
      </c>
      <c r="G9" s="118">
        <f>F9+'[2]8월 도세외'!G9</f>
        <v>233211770</v>
      </c>
      <c r="H9" s="117"/>
      <c r="I9" s="117"/>
      <c r="J9" s="119">
        <f t="shared" si="2"/>
        <v>1902870</v>
      </c>
    </row>
    <row r="10" spans="1:10" ht="23.25" customHeight="1">
      <c r="A10" s="120"/>
      <c r="B10" s="115" t="s">
        <v>19</v>
      </c>
      <c r="C10" s="116"/>
      <c r="D10" s="117"/>
      <c r="E10" s="118">
        <f>D10+'[2]8월 도세외'!E10</f>
        <v>0</v>
      </c>
      <c r="F10" s="117"/>
      <c r="G10" s="118">
        <f>F10+'[2]8월 도세외'!G10</f>
        <v>0</v>
      </c>
      <c r="H10" s="117"/>
      <c r="I10" s="117"/>
      <c r="J10" s="119">
        <f t="shared" si="2"/>
        <v>0</v>
      </c>
    </row>
    <row r="11" spans="1:10" ht="23.25" customHeight="1">
      <c r="A11" s="120"/>
      <c r="B11" s="115" t="s">
        <v>20</v>
      </c>
      <c r="C11" s="116"/>
      <c r="D11" s="117"/>
      <c r="E11" s="118">
        <f>D11+'[2]8월 도세외'!E11</f>
        <v>0</v>
      </c>
      <c r="F11" s="117"/>
      <c r="G11" s="118">
        <f>F11+'[2]8월 도세외'!G11</f>
        <v>0</v>
      </c>
      <c r="H11" s="117"/>
      <c r="I11" s="117"/>
      <c r="J11" s="119">
        <f t="shared" si="2"/>
        <v>0</v>
      </c>
    </row>
    <row r="12" spans="1:10" ht="23.25" customHeight="1">
      <c r="A12" s="120"/>
      <c r="B12" s="115" t="s">
        <v>21</v>
      </c>
      <c r="C12" s="116"/>
      <c r="D12" s="117"/>
      <c r="E12" s="118">
        <f>D12+'[2]8월 도세외'!E12</f>
        <v>0</v>
      </c>
      <c r="F12" s="117"/>
      <c r="G12" s="118">
        <f>F12+'[2]8월 도세외'!G12</f>
        <v>0</v>
      </c>
      <c r="H12" s="117"/>
      <c r="I12" s="117"/>
      <c r="J12" s="119">
        <f t="shared" si="2"/>
        <v>0</v>
      </c>
    </row>
    <row r="13" spans="1:10" ht="23.25" customHeight="1">
      <c r="A13" s="124"/>
      <c r="B13" s="115" t="s">
        <v>22</v>
      </c>
      <c r="C13" s="116"/>
      <c r="D13" s="117"/>
      <c r="E13" s="118">
        <f>D13+'[2]8월 도세외'!E13</f>
        <v>0</v>
      </c>
      <c r="F13" s="117"/>
      <c r="G13" s="118">
        <f>F13+'[2]8월 도세외'!G13</f>
        <v>0</v>
      </c>
      <c r="H13" s="117"/>
      <c r="I13" s="117"/>
      <c r="J13" s="119">
        <f t="shared" si="2"/>
        <v>0</v>
      </c>
    </row>
    <row r="14" spans="1:10" ht="23.25" customHeight="1">
      <c r="A14" s="110" t="s">
        <v>23</v>
      </c>
      <c r="B14" s="111"/>
      <c r="C14" s="111"/>
      <c r="D14" s="112">
        <f t="shared" ref="D14:J14" si="3">SUM(D15:D17,D24)</f>
        <v>0</v>
      </c>
      <c r="E14" s="112">
        <f>SUM(E15:E17,E24)</f>
        <v>11858080</v>
      </c>
      <c r="F14" s="112">
        <f t="shared" si="3"/>
        <v>582090</v>
      </c>
      <c r="G14" s="112">
        <f t="shared" si="3"/>
        <v>10643220</v>
      </c>
      <c r="H14" s="112">
        <f t="shared" si="3"/>
        <v>0</v>
      </c>
      <c r="I14" s="112">
        <f t="shared" si="3"/>
        <v>0</v>
      </c>
      <c r="J14" s="113">
        <f t="shared" si="3"/>
        <v>1448110</v>
      </c>
    </row>
    <row r="15" spans="1:10" ht="23.25" customHeight="1">
      <c r="A15" s="114"/>
      <c r="B15" s="121" t="s">
        <v>24</v>
      </c>
      <c r="C15" s="121"/>
      <c r="D15" s="117"/>
      <c r="E15" s="118">
        <f>D15+'[2]8월 도세외'!E15</f>
        <v>6246000</v>
      </c>
      <c r="F15" s="117"/>
      <c r="G15" s="118">
        <f>F15+'[2]8월 도세외'!G15</f>
        <v>6246000</v>
      </c>
      <c r="H15" s="117"/>
      <c r="I15" s="117"/>
      <c r="J15" s="119">
        <f>E15-G15-I15</f>
        <v>0</v>
      </c>
    </row>
    <row r="16" spans="1:10" ht="23.25" customHeight="1">
      <c r="A16" s="120"/>
      <c r="B16" s="115" t="s">
        <v>43</v>
      </c>
      <c r="C16" s="116"/>
      <c r="D16" s="117"/>
      <c r="E16" s="118">
        <f>D16+'[2]8월 도세외'!E16</f>
        <v>3472000</v>
      </c>
      <c r="F16" s="117"/>
      <c r="G16" s="118">
        <f>F16+'[2]8월 도세외'!G16</f>
        <v>3472000</v>
      </c>
      <c r="H16" s="117"/>
      <c r="I16" s="117"/>
      <c r="J16" s="119">
        <f>E16-G16-I16</f>
        <v>0</v>
      </c>
    </row>
    <row r="17" spans="1:10" ht="23.25" customHeight="1">
      <c r="A17" s="120"/>
      <c r="B17" s="121" t="s">
        <v>26</v>
      </c>
      <c r="C17" s="121"/>
      <c r="D17" s="125">
        <f t="shared" ref="D17:J17" si="4">SUM(D18:D23)</f>
        <v>0</v>
      </c>
      <c r="E17" s="118">
        <f>D17+'[2]8월 도세외'!E17</f>
        <v>369430</v>
      </c>
      <c r="F17" s="125">
        <f t="shared" si="4"/>
        <v>582090</v>
      </c>
      <c r="G17" s="118">
        <f>F17+'[2]8월 도세외'!G17</f>
        <v>602680</v>
      </c>
      <c r="H17" s="125">
        <f t="shared" si="4"/>
        <v>0</v>
      </c>
      <c r="I17" s="125">
        <f t="shared" si="4"/>
        <v>0</v>
      </c>
      <c r="J17" s="126">
        <f t="shared" si="4"/>
        <v>0</v>
      </c>
    </row>
    <row r="18" spans="1:10" ht="23.25" customHeight="1">
      <c r="A18" s="120"/>
      <c r="B18" s="127"/>
      <c r="C18" s="128" t="s">
        <v>27</v>
      </c>
      <c r="D18" s="117"/>
      <c r="E18" s="118">
        <f>D18+'[2]8월 도세외'!E18</f>
        <v>0</v>
      </c>
      <c r="F18" s="117"/>
      <c r="G18" s="118">
        <f>F18+'[2]8월 도세외'!G18</f>
        <v>0</v>
      </c>
      <c r="H18" s="117"/>
      <c r="I18" s="117"/>
      <c r="J18" s="119">
        <f t="shared" ref="J18:J24" si="5">E18-G18-I18</f>
        <v>0</v>
      </c>
    </row>
    <row r="19" spans="1:10" ht="23.25" customHeight="1">
      <c r="A19" s="120"/>
      <c r="B19" s="129"/>
      <c r="C19" s="128" t="s">
        <v>44</v>
      </c>
      <c r="D19" s="117"/>
      <c r="E19" s="118">
        <v>1034980</v>
      </c>
      <c r="F19" s="117">
        <v>582090</v>
      </c>
      <c r="G19" s="118">
        <v>1034980</v>
      </c>
      <c r="H19" s="117"/>
      <c r="I19" s="117"/>
      <c r="J19" s="119">
        <f t="shared" si="5"/>
        <v>0</v>
      </c>
    </row>
    <row r="20" spans="1:10" ht="23.25" customHeight="1">
      <c r="A20" s="120"/>
      <c r="B20" s="129"/>
      <c r="C20" s="128" t="s">
        <v>45</v>
      </c>
      <c r="D20" s="117"/>
      <c r="E20" s="118">
        <f>D20+'[2]8월 도세외'!E20</f>
        <v>0</v>
      </c>
      <c r="F20" s="117"/>
      <c r="G20" s="118">
        <f>F20+'[2]8월 도세외'!G20</f>
        <v>0</v>
      </c>
      <c r="H20" s="117"/>
      <c r="I20" s="117"/>
      <c r="J20" s="119">
        <f t="shared" si="5"/>
        <v>0</v>
      </c>
    </row>
    <row r="21" spans="1:10" ht="23.25" customHeight="1">
      <c r="A21" s="120"/>
      <c r="B21" s="129"/>
      <c r="C21" s="128" t="s">
        <v>46</v>
      </c>
      <c r="D21" s="117"/>
      <c r="E21" s="118">
        <f>D21+'[2]8월 도세외'!E21</f>
        <v>0</v>
      </c>
      <c r="F21" s="117"/>
      <c r="G21" s="118">
        <f>F21+'[2]8월 도세외'!G21</f>
        <v>0</v>
      </c>
      <c r="H21" s="117"/>
      <c r="I21" s="117"/>
      <c r="J21" s="119">
        <f t="shared" si="5"/>
        <v>0</v>
      </c>
    </row>
    <row r="22" spans="1:10" ht="23.25" customHeight="1">
      <c r="A22" s="120"/>
      <c r="B22" s="129"/>
      <c r="C22" s="128" t="s">
        <v>47</v>
      </c>
      <c r="D22" s="117"/>
      <c r="E22" s="118">
        <f>D22+'[2]8월 도세외'!E22</f>
        <v>0</v>
      </c>
      <c r="F22" s="117"/>
      <c r="G22" s="118">
        <f>F22+'[2]8월 도세외'!G22</f>
        <v>0</v>
      </c>
      <c r="H22" s="117"/>
      <c r="I22" s="117"/>
      <c r="J22" s="119">
        <f t="shared" si="5"/>
        <v>0</v>
      </c>
    </row>
    <row r="23" spans="1:10" ht="23.25" customHeight="1">
      <c r="A23" s="120"/>
      <c r="B23" s="130"/>
      <c r="C23" s="128" t="s">
        <v>48</v>
      </c>
      <c r="D23" s="131"/>
      <c r="E23" s="118">
        <f>D23+'[2]8월 도세외'!E23</f>
        <v>0</v>
      </c>
      <c r="F23" s="131"/>
      <c r="G23" s="118">
        <f>F23+'[2]8월 도세외'!G23</f>
        <v>0</v>
      </c>
      <c r="H23" s="131"/>
      <c r="I23" s="131"/>
      <c r="J23" s="119">
        <f t="shared" si="5"/>
        <v>0</v>
      </c>
    </row>
    <row r="24" spans="1:10" ht="23.25" customHeight="1" thickBot="1">
      <c r="A24" s="132"/>
      <c r="B24" s="133" t="s">
        <v>32</v>
      </c>
      <c r="C24" s="133"/>
      <c r="D24" s="134"/>
      <c r="E24" s="118">
        <v>1770650</v>
      </c>
      <c r="F24" s="134"/>
      <c r="G24" s="118">
        <f>F24+'[2]8월 도세외'!G24</f>
        <v>322540</v>
      </c>
      <c r="H24" s="134"/>
      <c r="I24" s="134">
        <v>0</v>
      </c>
      <c r="J24" s="135">
        <f t="shared" si="5"/>
        <v>1448110</v>
      </c>
    </row>
    <row r="25" spans="1:10" ht="23.25" customHeight="1"/>
    <row r="26" spans="1:10" ht="23.25" customHeight="1"/>
  </sheetData>
  <mergeCells count="24">
    <mergeCell ref="A14:C14"/>
    <mergeCell ref="A15:A24"/>
    <mergeCell ref="B15:C15"/>
    <mergeCell ref="B16:C16"/>
    <mergeCell ref="B17:C17"/>
    <mergeCell ref="B18:B23"/>
    <mergeCell ref="B24:C24"/>
    <mergeCell ref="A6:C6"/>
    <mergeCell ref="A7:C7"/>
    <mergeCell ref="A8:A13"/>
    <mergeCell ref="B8:C8"/>
    <mergeCell ref="B9:C9"/>
    <mergeCell ref="B10:C10"/>
    <mergeCell ref="B11:C11"/>
    <mergeCell ref="B12:C12"/>
    <mergeCell ref="B13:C13"/>
    <mergeCell ref="A1:J1"/>
    <mergeCell ref="A2:C2"/>
    <mergeCell ref="A3:C5"/>
    <mergeCell ref="D3:E4"/>
    <mergeCell ref="F3:G4"/>
    <mergeCell ref="H3:H5"/>
    <mergeCell ref="I3:I5"/>
    <mergeCell ref="J3:J5"/>
  </mergeCells>
  <phoneticPr fontId="3" type="noConversion"/>
  <pageMargins left="0.36" right="0.17" top="0.4" bottom="0.37" header="0.21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sqref="A1:XFD1048576"/>
    </sheetView>
  </sheetViews>
  <sheetFormatPr defaultRowHeight="16.5"/>
  <cols>
    <col min="1" max="1" width="1.625" style="40" customWidth="1"/>
    <col min="2" max="2" width="1.875" style="40" customWidth="1"/>
    <col min="3" max="3" width="18.75" style="40" customWidth="1"/>
    <col min="4" max="4" width="14" style="1" customWidth="1"/>
    <col min="5" max="5" width="16.75" style="1" customWidth="1"/>
    <col min="6" max="6" width="15.125" style="1" customWidth="1"/>
    <col min="7" max="8" width="14" style="1" customWidth="1"/>
    <col min="9" max="9" width="12.875" style="1" customWidth="1"/>
    <col min="10" max="10" width="12" style="1" customWidth="1"/>
    <col min="11" max="11" width="14" style="1" customWidth="1"/>
    <col min="12" max="13" width="8.375" style="1" customWidth="1"/>
    <col min="14" max="256" width="9" style="1"/>
    <col min="257" max="257" width="1.625" style="1" customWidth="1"/>
    <col min="258" max="258" width="1.875" style="1" customWidth="1"/>
    <col min="259" max="259" width="18.75" style="1" customWidth="1"/>
    <col min="260" max="260" width="14" style="1" customWidth="1"/>
    <col min="261" max="261" width="16.75" style="1" customWidth="1"/>
    <col min="262" max="262" width="15.125" style="1" customWidth="1"/>
    <col min="263" max="264" width="14" style="1" customWidth="1"/>
    <col min="265" max="265" width="12.875" style="1" customWidth="1"/>
    <col min="266" max="266" width="12" style="1" customWidth="1"/>
    <col min="267" max="267" width="14" style="1" customWidth="1"/>
    <col min="268" max="269" width="8.375" style="1" customWidth="1"/>
    <col min="270" max="512" width="9" style="1"/>
    <col min="513" max="513" width="1.625" style="1" customWidth="1"/>
    <col min="514" max="514" width="1.875" style="1" customWidth="1"/>
    <col min="515" max="515" width="18.75" style="1" customWidth="1"/>
    <col min="516" max="516" width="14" style="1" customWidth="1"/>
    <col min="517" max="517" width="16.75" style="1" customWidth="1"/>
    <col min="518" max="518" width="15.125" style="1" customWidth="1"/>
    <col min="519" max="520" width="14" style="1" customWidth="1"/>
    <col min="521" max="521" width="12.875" style="1" customWidth="1"/>
    <col min="522" max="522" width="12" style="1" customWidth="1"/>
    <col min="523" max="523" width="14" style="1" customWidth="1"/>
    <col min="524" max="525" width="8.375" style="1" customWidth="1"/>
    <col min="526" max="768" width="9" style="1"/>
    <col min="769" max="769" width="1.625" style="1" customWidth="1"/>
    <col min="770" max="770" width="1.875" style="1" customWidth="1"/>
    <col min="771" max="771" width="18.75" style="1" customWidth="1"/>
    <col min="772" max="772" width="14" style="1" customWidth="1"/>
    <col min="773" max="773" width="16.75" style="1" customWidth="1"/>
    <col min="774" max="774" width="15.125" style="1" customWidth="1"/>
    <col min="775" max="776" width="14" style="1" customWidth="1"/>
    <col min="777" max="777" width="12.875" style="1" customWidth="1"/>
    <col min="778" max="778" width="12" style="1" customWidth="1"/>
    <col min="779" max="779" width="14" style="1" customWidth="1"/>
    <col min="780" max="781" width="8.375" style="1" customWidth="1"/>
    <col min="782" max="1024" width="9" style="1"/>
    <col min="1025" max="1025" width="1.625" style="1" customWidth="1"/>
    <col min="1026" max="1026" width="1.875" style="1" customWidth="1"/>
    <col min="1027" max="1027" width="18.75" style="1" customWidth="1"/>
    <col min="1028" max="1028" width="14" style="1" customWidth="1"/>
    <col min="1029" max="1029" width="16.75" style="1" customWidth="1"/>
    <col min="1030" max="1030" width="15.125" style="1" customWidth="1"/>
    <col min="1031" max="1032" width="14" style="1" customWidth="1"/>
    <col min="1033" max="1033" width="12.875" style="1" customWidth="1"/>
    <col min="1034" max="1034" width="12" style="1" customWidth="1"/>
    <col min="1035" max="1035" width="14" style="1" customWidth="1"/>
    <col min="1036" max="1037" width="8.375" style="1" customWidth="1"/>
    <col min="1038" max="1280" width="9" style="1"/>
    <col min="1281" max="1281" width="1.625" style="1" customWidth="1"/>
    <col min="1282" max="1282" width="1.875" style="1" customWidth="1"/>
    <col min="1283" max="1283" width="18.75" style="1" customWidth="1"/>
    <col min="1284" max="1284" width="14" style="1" customWidth="1"/>
    <col min="1285" max="1285" width="16.75" style="1" customWidth="1"/>
    <col min="1286" max="1286" width="15.125" style="1" customWidth="1"/>
    <col min="1287" max="1288" width="14" style="1" customWidth="1"/>
    <col min="1289" max="1289" width="12.875" style="1" customWidth="1"/>
    <col min="1290" max="1290" width="12" style="1" customWidth="1"/>
    <col min="1291" max="1291" width="14" style="1" customWidth="1"/>
    <col min="1292" max="1293" width="8.375" style="1" customWidth="1"/>
    <col min="1294" max="1536" width="9" style="1"/>
    <col min="1537" max="1537" width="1.625" style="1" customWidth="1"/>
    <col min="1538" max="1538" width="1.875" style="1" customWidth="1"/>
    <col min="1539" max="1539" width="18.75" style="1" customWidth="1"/>
    <col min="1540" max="1540" width="14" style="1" customWidth="1"/>
    <col min="1541" max="1541" width="16.75" style="1" customWidth="1"/>
    <col min="1542" max="1542" width="15.125" style="1" customWidth="1"/>
    <col min="1543" max="1544" width="14" style="1" customWidth="1"/>
    <col min="1545" max="1545" width="12.875" style="1" customWidth="1"/>
    <col min="1546" max="1546" width="12" style="1" customWidth="1"/>
    <col min="1547" max="1547" width="14" style="1" customWidth="1"/>
    <col min="1548" max="1549" width="8.375" style="1" customWidth="1"/>
    <col min="1550" max="1792" width="9" style="1"/>
    <col min="1793" max="1793" width="1.625" style="1" customWidth="1"/>
    <col min="1794" max="1794" width="1.875" style="1" customWidth="1"/>
    <col min="1795" max="1795" width="18.75" style="1" customWidth="1"/>
    <col min="1796" max="1796" width="14" style="1" customWidth="1"/>
    <col min="1797" max="1797" width="16.75" style="1" customWidth="1"/>
    <col min="1798" max="1798" width="15.125" style="1" customWidth="1"/>
    <col min="1799" max="1800" width="14" style="1" customWidth="1"/>
    <col min="1801" max="1801" width="12.875" style="1" customWidth="1"/>
    <col min="1802" max="1802" width="12" style="1" customWidth="1"/>
    <col min="1803" max="1803" width="14" style="1" customWidth="1"/>
    <col min="1804" max="1805" width="8.375" style="1" customWidth="1"/>
    <col min="1806" max="2048" width="9" style="1"/>
    <col min="2049" max="2049" width="1.625" style="1" customWidth="1"/>
    <col min="2050" max="2050" width="1.875" style="1" customWidth="1"/>
    <col min="2051" max="2051" width="18.75" style="1" customWidth="1"/>
    <col min="2052" max="2052" width="14" style="1" customWidth="1"/>
    <col min="2053" max="2053" width="16.75" style="1" customWidth="1"/>
    <col min="2054" max="2054" width="15.125" style="1" customWidth="1"/>
    <col min="2055" max="2056" width="14" style="1" customWidth="1"/>
    <col min="2057" max="2057" width="12.875" style="1" customWidth="1"/>
    <col min="2058" max="2058" width="12" style="1" customWidth="1"/>
    <col min="2059" max="2059" width="14" style="1" customWidth="1"/>
    <col min="2060" max="2061" width="8.375" style="1" customWidth="1"/>
    <col min="2062" max="2304" width="9" style="1"/>
    <col min="2305" max="2305" width="1.625" style="1" customWidth="1"/>
    <col min="2306" max="2306" width="1.875" style="1" customWidth="1"/>
    <col min="2307" max="2307" width="18.75" style="1" customWidth="1"/>
    <col min="2308" max="2308" width="14" style="1" customWidth="1"/>
    <col min="2309" max="2309" width="16.75" style="1" customWidth="1"/>
    <col min="2310" max="2310" width="15.125" style="1" customWidth="1"/>
    <col min="2311" max="2312" width="14" style="1" customWidth="1"/>
    <col min="2313" max="2313" width="12.875" style="1" customWidth="1"/>
    <col min="2314" max="2314" width="12" style="1" customWidth="1"/>
    <col min="2315" max="2315" width="14" style="1" customWidth="1"/>
    <col min="2316" max="2317" width="8.375" style="1" customWidth="1"/>
    <col min="2318" max="2560" width="9" style="1"/>
    <col min="2561" max="2561" width="1.625" style="1" customWidth="1"/>
    <col min="2562" max="2562" width="1.875" style="1" customWidth="1"/>
    <col min="2563" max="2563" width="18.75" style="1" customWidth="1"/>
    <col min="2564" max="2564" width="14" style="1" customWidth="1"/>
    <col min="2565" max="2565" width="16.75" style="1" customWidth="1"/>
    <col min="2566" max="2566" width="15.125" style="1" customWidth="1"/>
    <col min="2567" max="2568" width="14" style="1" customWidth="1"/>
    <col min="2569" max="2569" width="12.875" style="1" customWidth="1"/>
    <col min="2570" max="2570" width="12" style="1" customWidth="1"/>
    <col min="2571" max="2571" width="14" style="1" customWidth="1"/>
    <col min="2572" max="2573" width="8.375" style="1" customWidth="1"/>
    <col min="2574" max="2816" width="9" style="1"/>
    <col min="2817" max="2817" width="1.625" style="1" customWidth="1"/>
    <col min="2818" max="2818" width="1.875" style="1" customWidth="1"/>
    <col min="2819" max="2819" width="18.75" style="1" customWidth="1"/>
    <col min="2820" max="2820" width="14" style="1" customWidth="1"/>
    <col min="2821" max="2821" width="16.75" style="1" customWidth="1"/>
    <col min="2822" max="2822" width="15.125" style="1" customWidth="1"/>
    <col min="2823" max="2824" width="14" style="1" customWidth="1"/>
    <col min="2825" max="2825" width="12.875" style="1" customWidth="1"/>
    <col min="2826" max="2826" width="12" style="1" customWidth="1"/>
    <col min="2827" max="2827" width="14" style="1" customWidth="1"/>
    <col min="2828" max="2829" width="8.375" style="1" customWidth="1"/>
    <col min="2830" max="3072" width="9" style="1"/>
    <col min="3073" max="3073" width="1.625" style="1" customWidth="1"/>
    <col min="3074" max="3074" width="1.875" style="1" customWidth="1"/>
    <col min="3075" max="3075" width="18.75" style="1" customWidth="1"/>
    <col min="3076" max="3076" width="14" style="1" customWidth="1"/>
    <col min="3077" max="3077" width="16.75" style="1" customWidth="1"/>
    <col min="3078" max="3078" width="15.125" style="1" customWidth="1"/>
    <col min="3079" max="3080" width="14" style="1" customWidth="1"/>
    <col min="3081" max="3081" width="12.875" style="1" customWidth="1"/>
    <col min="3082" max="3082" width="12" style="1" customWidth="1"/>
    <col min="3083" max="3083" width="14" style="1" customWidth="1"/>
    <col min="3084" max="3085" width="8.375" style="1" customWidth="1"/>
    <col min="3086" max="3328" width="9" style="1"/>
    <col min="3329" max="3329" width="1.625" style="1" customWidth="1"/>
    <col min="3330" max="3330" width="1.875" style="1" customWidth="1"/>
    <col min="3331" max="3331" width="18.75" style="1" customWidth="1"/>
    <col min="3332" max="3332" width="14" style="1" customWidth="1"/>
    <col min="3333" max="3333" width="16.75" style="1" customWidth="1"/>
    <col min="3334" max="3334" width="15.125" style="1" customWidth="1"/>
    <col min="3335" max="3336" width="14" style="1" customWidth="1"/>
    <col min="3337" max="3337" width="12.875" style="1" customWidth="1"/>
    <col min="3338" max="3338" width="12" style="1" customWidth="1"/>
    <col min="3339" max="3339" width="14" style="1" customWidth="1"/>
    <col min="3340" max="3341" width="8.375" style="1" customWidth="1"/>
    <col min="3342" max="3584" width="9" style="1"/>
    <col min="3585" max="3585" width="1.625" style="1" customWidth="1"/>
    <col min="3586" max="3586" width="1.875" style="1" customWidth="1"/>
    <col min="3587" max="3587" width="18.75" style="1" customWidth="1"/>
    <col min="3588" max="3588" width="14" style="1" customWidth="1"/>
    <col min="3589" max="3589" width="16.75" style="1" customWidth="1"/>
    <col min="3590" max="3590" width="15.125" style="1" customWidth="1"/>
    <col min="3591" max="3592" width="14" style="1" customWidth="1"/>
    <col min="3593" max="3593" width="12.875" style="1" customWidth="1"/>
    <col min="3594" max="3594" width="12" style="1" customWidth="1"/>
    <col min="3595" max="3595" width="14" style="1" customWidth="1"/>
    <col min="3596" max="3597" width="8.375" style="1" customWidth="1"/>
    <col min="3598" max="3840" width="9" style="1"/>
    <col min="3841" max="3841" width="1.625" style="1" customWidth="1"/>
    <col min="3842" max="3842" width="1.875" style="1" customWidth="1"/>
    <col min="3843" max="3843" width="18.75" style="1" customWidth="1"/>
    <col min="3844" max="3844" width="14" style="1" customWidth="1"/>
    <col min="3845" max="3845" width="16.75" style="1" customWidth="1"/>
    <col min="3846" max="3846" width="15.125" style="1" customWidth="1"/>
    <col min="3847" max="3848" width="14" style="1" customWidth="1"/>
    <col min="3849" max="3849" width="12.875" style="1" customWidth="1"/>
    <col min="3850" max="3850" width="12" style="1" customWidth="1"/>
    <col min="3851" max="3851" width="14" style="1" customWidth="1"/>
    <col min="3852" max="3853" width="8.375" style="1" customWidth="1"/>
    <col min="3854" max="4096" width="9" style="1"/>
    <col min="4097" max="4097" width="1.625" style="1" customWidth="1"/>
    <col min="4098" max="4098" width="1.875" style="1" customWidth="1"/>
    <col min="4099" max="4099" width="18.75" style="1" customWidth="1"/>
    <col min="4100" max="4100" width="14" style="1" customWidth="1"/>
    <col min="4101" max="4101" width="16.75" style="1" customWidth="1"/>
    <col min="4102" max="4102" width="15.125" style="1" customWidth="1"/>
    <col min="4103" max="4104" width="14" style="1" customWidth="1"/>
    <col min="4105" max="4105" width="12.875" style="1" customWidth="1"/>
    <col min="4106" max="4106" width="12" style="1" customWidth="1"/>
    <col min="4107" max="4107" width="14" style="1" customWidth="1"/>
    <col min="4108" max="4109" width="8.375" style="1" customWidth="1"/>
    <col min="4110" max="4352" width="9" style="1"/>
    <col min="4353" max="4353" width="1.625" style="1" customWidth="1"/>
    <col min="4354" max="4354" width="1.875" style="1" customWidth="1"/>
    <col min="4355" max="4355" width="18.75" style="1" customWidth="1"/>
    <col min="4356" max="4356" width="14" style="1" customWidth="1"/>
    <col min="4357" max="4357" width="16.75" style="1" customWidth="1"/>
    <col min="4358" max="4358" width="15.125" style="1" customWidth="1"/>
    <col min="4359" max="4360" width="14" style="1" customWidth="1"/>
    <col min="4361" max="4361" width="12.875" style="1" customWidth="1"/>
    <col min="4362" max="4362" width="12" style="1" customWidth="1"/>
    <col min="4363" max="4363" width="14" style="1" customWidth="1"/>
    <col min="4364" max="4365" width="8.375" style="1" customWidth="1"/>
    <col min="4366" max="4608" width="9" style="1"/>
    <col min="4609" max="4609" width="1.625" style="1" customWidth="1"/>
    <col min="4610" max="4610" width="1.875" style="1" customWidth="1"/>
    <col min="4611" max="4611" width="18.75" style="1" customWidth="1"/>
    <col min="4612" max="4612" width="14" style="1" customWidth="1"/>
    <col min="4613" max="4613" width="16.75" style="1" customWidth="1"/>
    <col min="4614" max="4614" width="15.125" style="1" customWidth="1"/>
    <col min="4615" max="4616" width="14" style="1" customWidth="1"/>
    <col min="4617" max="4617" width="12.875" style="1" customWidth="1"/>
    <col min="4618" max="4618" width="12" style="1" customWidth="1"/>
    <col min="4619" max="4619" width="14" style="1" customWidth="1"/>
    <col min="4620" max="4621" width="8.375" style="1" customWidth="1"/>
    <col min="4622" max="4864" width="9" style="1"/>
    <col min="4865" max="4865" width="1.625" style="1" customWidth="1"/>
    <col min="4866" max="4866" width="1.875" style="1" customWidth="1"/>
    <col min="4867" max="4867" width="18.75" style="1" customWidth="1"/>
    <col min="4868" max="4868" width="14" style="1" customWidth="1"/>
    <col min="4869" max="4869" width="16.75" style="1" customWidth="1"/>
    <col min="4870" max="4870" width="15.125" style="1" customWidth="1"/>
    <col min="4871" max="4872" width="14" style="1" customWidth="1"/>
    <col min="4873" max="4873" width="12.875" style="1" customWidth="1"/>
    <col min="4874" max="4874" width="12" style="1" customWidth="1"/>
    <col min="4875" max="4875" width="14" style="1" customWidth="1"/>
    <col min="4876" max="4877" width="8.375" style="1" customWidth="1"/>
    <col min="4878" max="5120" width="9" style="1"/>
    <col min="5121" max="5121" width="1.625" style="1" customWidth="1"/>
    <col min="5122" max="5122" width="1.875" style="1" customWidth="1"/>
    <col min="5123" max="5123" width="18.75" style="1" customWidth="1"/>
    <col min="5124" max="5124" width="14" style="1" customWidth="1"/>
    <col min="5125" max="5125" width="16.75" style="1" customWidth="1"/>
    <col min="5126" max="5126" width="15.125" style="1" customWidth="1"/>
    <col min="5127" max="5128" width="14" style="1" customWidth="1"/>
    <col min="5129" max="5129" width="12.875" style="1" customWidth="1"/>
    <col min="5130" max="5130" width="12" style="1" customWidth="1"/>
    <col min="5131" max="5131" width="14" style="1" customWidth="1"/>
    <col min="5132" max="5133" width="8.375" style="1" customWidth="1"/>
    <col min="5134" max="5376" width="9" style="1"/>
    <col min="5377" max="5377" width="1.625" style="1" customWidth="1"/>
    <col min="5378" max="5378" width="1.875" style="1" customWidth="1"/>
    <col min="5379" max="5379" width="18.75" style="1" customWidth="1"/>
    <col min="5380" max="5380" width="14" style="1" customWidth="1"/>
    <col min="5381" max="5381" width="16.75" style="1" customWidth="1"/>
    <col min="5382" max="5382" width="15.125" style="1" customWidth="1"/>
    <col min="5383" max="5384" width="14" style="1" customWidth="1"/>
    <col min="5385" max="5385" width="12.875" style="1" customWidth="1"/>
    <col min="5386" max="5386" width="12" style="1" customWidth="1"/>
    <col min="5387" max="5387" width="14" style="1" customWidth="1"/>
    <col min="5388" max="5389" width="8.375" style="1" customWidth="1"/>
    <col min="5390" max="5632" width="9" style="1"/>
    <col min="5633" max="5633" width="1.625" style="1" customWidth="1"/>
    <col min="5634" max="5634" width="1.875" style="1" customWidth="1"/>
    <col min="5635" max="5635" width="18.75" style="1" customWidth="1"/>
    <col min="5636" max="5636" width="14" style="1" customWidth="1"/>
    <col min="5637" max="5637" width="16.75" style="1" customWidth="1"/>
    <col min="5638" max="5638" width="15.125" style="1" customWidth="1"/>
    <col min="5639" max="5640" width="14" style="1" customWidth="1"/>
    <col min="5641" max="5641" width="12.875" style="1" customWidth="1"/>
    <col min="5642" max="5642" width="12" style="1" customWidth="1"/>
    <col min="5643" max="5643" width="14" style="1" customWidth="1"/>
    <col min="5644" max="5645" width="8.375" style="1" customWidth="1"/>
    <col min="5646" max="5888" width="9" style="1"/>
    <col min="5889" max="5889" width="1.625" style="1" customWidth="1"/>
    <col min="5890" max="5890" width="1.875" style="1" customWidth="1"/>
    <col min="5891" max="5891" width="18.75" style="1" customWidth="1"/>
    <col min="5892" max="5892" width="14" style="1" customWidth="1"/>
    <col min="5893" max="5893" width="16.75" style="1" customWidth="1"/>
    <col min="5894" max="5894" width="15.125" style="1" customWidth="1"/>
    <col min="5895" max="5896" width="14" style="1" customWidth="1"/>
    <col min="5897" max="5897" width="12.875" style="1" customWidth="1"/>
    <col min="5898" max="5898" width="12" style="1" customWidth="1"/>
    <col min="5899" max="5899" width="14" style="1" customWidth="1"/>
    <col min="5900" max="5901" width="8.375" style="1" customWidth="1"/>
    <col min="5902" max="6144" width="9" style="1"/>
    <col min="6145" max="6145" width="1.625" style="1" customWidth="1"/>
    <col min="6146" max="6146" width="1.875" style="1" customWidth="1"/>
    <col min="6147" max="6147" width="18.75" style="1" customWidth="1"/>
    <col min="6148" max="6148" width="14" style="1" customWidth="1"/>
    <col min="6149" max="6149" width="16.75" style="1" customWidth="1"/>
    <col min="6150" max="6150" width="15.125" style="1" customWidth="1"/>
    <col min="6151" max="6152" width="14" style="1" customWidth="1"/>
    <col min="6153" max="6153" width="12.875" style="1" customWidth="1"/>
    <col min="6154" max="6154" width="12" style="1" customWidth="1"/>
    <col min="6155" max="6155" width="14" style="1" customWidth="1"/>
    <col min="6156" max="6157" width="8.375" style="1" customWidth="1"/>
    <col min="6158" max="6400" width="9" style="1"/>
    <col min="6401" max="6401" width="1.625" style="1" customWidth="1"/>
    <col min="6402" max="6402" width="1.875" style="1" customWidth="1"/>
    <col min="6403" max="6403" width="18.75" style="1" customWidth="1"/>
    <col min="6404" max="6404" width="14" style="1" customWidth="1"/>
    <col min="6405" max="6405" width="16.75" style="1" customWidth="1"/>
    <col min="6406" max="6406" width="15.125" style="1" customWidth="1"/>
    <col min="6407" max="6408" width="14" style="1" customWidth="1"/>
    <col min="6409" max="6409" width="12.875" style="1" customWidth="1"/>
    <col min="6410" max="6410" width="12" style="1" customWidth="1"/>
    <col min="6411" max="6411" width="14" style="1" customWidth="1"/>
    <col min="6412" max="6413" width="8.375" style="1" customWidth="1"/>
    <col min="6414" max="6656" width="9" style="1"/>
    <col min="6657" max="6657" width="1.625" style="1" customWidth="1"/>
    <col min="6658" max="6658" width="1.875" style="1" customWidth="1"/>
    <col min="6659" max="6659" width="18.75" style="1" customWidth="1"/>
    <col min="6660" max="6660" width="14" style="1" customWidth="1"/>
    <col min="6661" max="6661" width="16.75" style="1" customWidth="1"/>
    <col min="6662" max="6662" width="15.125" style="1" customWidth="1"/>
    <col min="6663" max="6664" width="14" style="1" customWidth="1"/>
    <col min="6665" max="6665" width="12.875" style="1" customWidth="1"/>
    <col min="6666" max="6666" width="12" style="1" customWidth="1"/>
    <col min="6667" max="6667" width="14" style="1" customWidth="1"/>
    <col min="6668" max="6669" width="8.375" style="1" customWidth="1"/>
    <col min="6670" max="6912" width="9" style="1"/>
    <col min="6913" max="6913" width="1.625" style="1" customWidth="1"/>
    <col min="6914" max="6914" width="1.875" style="1" customWidth="1"/>
    <col min="6915" max="6915" width="18.75" style="1" customWidth="1"/>
    <col min="6916" max="6916" width="14" style="1" customWidth="1"/>
    <col min="6917" max="6917" width="16.75" style="1" customWidth="1"/>
    <col min="6918" max="6918" width="15.125" style="1" customWidth="1"/>
    <col min="6919" max="6920" width="14" style="1" customWidth="1"/>
    <col min="6921" max="6921" width="12.875" style="1" customWidth="1"/>
    <col min="6922" max="6922" width="12" style="1" customWidth="1"/>
    <col min="6923" max="6923" width="14" style="1" customWidth="1"/>
    <col min="6924" max="6925" width="8.375" style="1" customWidth="1"/>
    <col min="6926" max="7168" width="9" style="1"/>
    <col min="7169" max="7169" width="1.625" style="1" customWidth="1"/>
    <col min="7170" max="7170" width="1.875" style="1" customWidth="1"/>
    <col min="7171" max="7171" width="18.75" style="1" customWidth="1"/>
    <col min="7172" max="7172" width="14" style="1" customWidth="1"/>
    <col min="7173" max="7173" width="16.75" style="1" customWidth="1"/>
    <col min="7174" max="7174" width="15.125" style="1" customWidth="1"/>
    <col min="7175" max="7176" width="14" style="1" customWidth="1"/>
    <col min="7177" max="7177" width="12.875" style="1" customWidth="1"/>
    <col min="7178" max="7178" width="12" style="1" customWidth="1"/>
    <col min="7179" max="7179" width="14" style="1" customWidth="1"/>
    <col min="7180" max="7181" width="8.375" style="1" customWidth="1"/>
    <col min="7182" max="7424" width="9" style="1"/>
    <col min="7425" max="7425" width="1.625" style="1" customWidth="1"/>
    <col min="7426" max="7426" width="1.875" style="1" customWidth="1"/>
    <col min="7427" max="7427" width="18.75" style="1" customWidth="1"/>
    <col min="7428" max="7428" width="14" style="1" customWidth="1"/>
    <col min="7429" max="7429" width="16.75" style="1" customWidth="1"/>
    <col min="7430" max="7430" width="15.125" style="1" customWidth="1"/>
    <col min="7431" max="7432" width="14" style="1" customWidth="1"/>
    <col min="7433" max="7433" width="12.875" style="1" customWidth="1"/>
    <col min="7434" max="7434" width="12" style="1" customWidth="1"/>
    <col min="7435" max="7435" width="14" style="1" customWidth="1"/>
    <col min="7436" max="7437" width="8.375" style="1" customWidth="1"/>
    <col min="7438" max="7680" width="9" style="1"/>
    <col min="7681" max="7681" width="1.625" style="1" customWidth="1"/>
    <col min="7682" max="7682" width="1.875" style="1" customWidth="1"/>
    <col min="7683" max="7683" width="18.75" style="1" customWidth="1"/>
    <col min="7684" max="7684" width="14" style="1" customWidth="1"/>
    <col min="7685" max="7685" width="16.75" style="1" customWidth="1"/>
    <col min="7686" max="7686" width="15.125" style="1" customWidth="1"/>
    <col min="7687" max="7688" width="14" style="1" customWidth="1"/>
    <col min="7689" max="7689" width="12.875" style="1" customWidth="1"/>
    <col min="7690" max="7690" width="12" style="1" customWidth="1"/>
    <col min="7691" max="7691" width="14" style="1" customWidth="1"/>
    <col min="7692" max="7693" width="8.375" style="1" customWidth="1"/>
    <col min="7694" max="7936" width="9" style="1"/>
    <col min="7937" max="7937" width="1.625" style="1" customWidth="1"/>
    <col min="7938" max="7938" width="1.875" style="1" customWidth="1"/>
    <col min="7939" max="7939" width="18.75" style="1" customWidth="1"/>
    <col min="7940" max="7940" width="14" style="1" customWidth="1"/>
    <col min="7941" max="7941" width="16.75" style="1" customWidth="1"/>
    <col min="7942" max="7942" width="15.125" style="1" customWidth="1"/>
    <col min="7943" max="7944" width="14" style="1" customWidth="1"/>
    <col min="7945" max="7945" width="12.875" style="1" customWidth="1"/>
    <col min="7946" max="7946" width="12" style="1" customWidth="1"/>
    <col min="7947" max="7947" width="14" style="1" customWidth="1"/>
    <col min="7948" max="7949" width="8.375" style="1" customWidth="1"/>
    <col min="7950" max="8192" width="9" style="1"/>
    <col min="8193" max="8193" width="1.625" style="1" customWidth="1"/>
    <col min="8194" max="8194" width="1.875" style="1" customWidth="1"/>
    <col min="8195" max="8195" width="18.75" style="1" customWidth="1"/>
    <col min="8196" max="8196" width="14" style="1" customWidth="1"/>
    <col min="8197" max="8197" width="16.75" style="1" customWidth="1"/>
    <col min="8198" max="8198" width="15.125" style="1" customWidth="1"/>
    <col min="8199" max="8200" width="14" style="1" customWidth="1"/>
    <col min="8201" max="8201" width="12.875" style="1" customWidth="1"/>
    <col min="8202" max="8202" width="12" style="1" customWidth="1"/>
    <col min="8203" max="8203" width="14" style="1" customWidth="1"/>
    <col min="8204" max="8205" width="8.375" style="1" customWidth="1"/>
    <col min="8206" max="8448" width="9" style="1"/>
    <col min="8449" max="8449" width="1.625" style="1" customWidth="1"/>
    <col min="8450" max="8450" width="1.875" style="1" customWidth="1"/>
    <col min="8451" max="8451" width="18.75" style="1" customWidth="1"/>
    <col min="8452" max="8452" width="14" style="1" customWidth="1"/>
    <col min="8453" max="8453" width="16.75" style="1" customWidth="1"/>
    <col min="8454" max="8454" width="15.125" style="1" customWidth="1"/>
    <col min="8455" max="8456" width="14" style="1" customWidth="1"/>
    <col min="8457" max="8457" width="12.875" style="1" customWidth="1"/>
    <col min="8458" max="8458" width="12" style="1" customWidth="1"/>
    <col min="8459" max="8459" width="14" style="1" customWidth="1"/>
    <col min="8460" max="8461" width="8.375" style="1" customWidth="1"/>
    <col min="8462" max="8704" width="9" style="1"/>
    <col min="8705" max="8705" width="1.625" style="1" customWidth="1"/>
    <col min="8706" max="8706" width="1.875" style="1" customWidth="1"/>
    <col min="8707" max="8707" width="18.75" style="1" customWidth="1"/>
    <col min="8708" max="8708" width="14" style="1" customWidth="1"/>
    <col min="8709" max="8709" width="16.75" style="1" customWidth="1"/>
    <col min="8710" max="8710" width="15.125" style="1" customWidth="1"/>
    <col min="8711" max="8712" width="14" style="1" customWidth="1"/>
    <col min="8713" max="8713" width="12.875" style="1" customWidth="1"/>
    <col min="8714" max="8714" width="12" style="1" customWidth="1"/>
    <col min="8715" max="8715" width="14" style="1" customWidth="1"/>
    <col min="8716" max="8717" width="8.375" style="1" customWidth="1"/>
    <col min="8718" max="8960" width="9" style="1"/>
    <col min="8961" max="8961" width="1.625" style="1" customWidth="1"/>
    <col min="8962" max="8962" width="1.875" style="1" customWidth="1"/>
    <col min="8963" max="8963" width="18.75" style="1" customWidth="1"/>
    <col min="8964" max="8964" width="14" style="1" customWidth="1"/>
    <col min="8965" max="8965" width="16.75" style="1" customWidth="1"/>
    <col min="8966" max="8966" width="15.125" style="1" customWidth="1"/>
    <col min="8967" max="8968" width="14" style="1" customWidth="1"/>
    <col min="8969" max="8969" width="12.875" style="1" customWidth="1"/>
    <col min="8970" max="8970" width="12" style="1" customWidth="1"/>
    <col min="8971" max="8971" width="14" style="1" customWidth="1"/>
    <col min="8972" max="8973" width="8.375" style="1" customWidth="1"/>
    <col min="8974" max="9216" width="9" style="1"/>
    <col min="9217" max="9217" width="1.625" style="1" customWidth="1"/>
    <col min="9218" max="9218" width="1.875" style="1" customWidth="1"/>
    <col min="9219" max="9219" width="18.75" style="1" customWidth="1"/>
    <col min="9220" max="9220" width="14" style="1" customWidth="1"/>
    <col min="9221" max="9221" width="16.75" style="1" customWidth="1"/>
    <col min="9222" max="9222" width="15.125" style="1" customWidth="1"/>
    <col min="9223" max="9224" width="14" style="1" customWidth="1"/>
    <col min="9225" max="9225" width="12.875" style="1" customWidth="1"/>
    <col min="9226" max="9226" width="12" style="1" customWidth="1"/>
    <col min="9227" max="9227" width="14" style="1" customWidth="1"/>
    <col min="9228" max="9229" width="8.375" style="1" customWidth="1"/>
    <col min="9230" max="9472" width="9" style="1"/>
    <col min="9473" max="9473" width="1.625" style="1" customWidth="1"/>
    <col min="9474" max="9474" width="1.875" style="1" customWidth="1"/>
    <col min="9475" max="9475" width="18.75" style="1" customWidth="1"/>
    <col min="9476" max="9476" width="14" style="1" customWidth="1"/>
    <col min="9477" max="9477" width="16.75" style="1" customWidth="1"/>
    <col min="9478" max="9478" width="15.125" style="1" customWidth="1"/>
    <col min="9479" max="9480" width="14" style="1" customWidth="1"/>
    <col min="9481" max="9481" width="12.875" style="1" customWidth="1"/>
    <col min="9482" max="9482" width="12" style="1" customWidth="1"/>
    <col min="9483" max="9483" width="14" style="1" customWidth="1"/>
    <col min="9484" max="9485" width="8.375" style="1" customWidth="1"/>
    <col min="9486" max="9728" width="9" style="1"/>
    <col min="9729" max="9729" width="1.625" style="1" customWidth="1"/>
    <col min="9730" max="9730" width="1.875" style="1" customWidth="1"/>
    <col min="9731" max="9731" width="18.75" style="1" customWidth="1"/>
    <col min="9732" max="9732" width="14" style="1" customWidth="1"/>
    <col min="9733" max="9733" width="16.75" style="1" customWidth="1"/>
    <col min="9734" max="9734" width="15.125" style="1" customWidth="1"/>
    <col min="9735" max="9736" width="14" style="1" customWidth="1"/>
    <col min="9737" max="9737" width="12.875" style="1" customWidth="1"/>
    <col min="9738" max="9738" width="12" style="1" customWidth="1"/>
    <col min="9739" max="9739" width="14" style="1" customWidth="1"/>
    <col min="9740" max="9741" width="8.375" style="1" customWidth="1"/>
    <col min="9742" max="9984" width="9" style="1"/>
    <col min="9985" max="9985" width="1.625" style="1" customWidth="1"/>
    <col min="9986" max="9986" width="1.875" style="1" customWidth="1"/>
    <col min="9987" max="9987" width="18.75" style="1" customWidth="1"/>
    <col min="9988" max="9988" width="14" style="1" customWidth="1"/>
    <col min="9989" max="9989" width="16.75" style="1" customWidth="1"/>
    <col min="9990" max="9990" width="15.125" style="1" customWidth="1"/>
    <col min="9991" max="9992" width="14" style="1" customWidth="1"/>
    <col min="9993" max="9993" width="12.875" style="1" customWidth="1"/>
    <col min="9994" max="9994" width="12" style="1" customWidth="1"/>
    <col min="9995" max="9995" width="14" style="1" customWidth="1"/>
    <col min="9996" max="9997" width="8.375" style="1" customWidth="1"/>
    <col min="9998" max="10240" width="9" style="1"/>
    <col min="10241" max="10241" width="1.625" style="1" customWidth="1"/>
    <col min="10242" max="10242" width="1.875" style="1" customWidth="1"/>
    <col min="10243" max="10243" width="18.75" style="1" customWidth="1"/>
    <col min="10244" max="10244" width="14" style="1" customWidth="1"/>
    <col min="10245" max="10245" width="16.75" style="1" customWidth="1"/>
    <col min="10246" max="10246" width="15.125" style="1" customWidth="1"/>
    <col min="10247" max="10248" width="14" style="1" customWidth="1"/>
    <col min="10249" max="10249" width="12.875" style="1" customWidth="1"/>
    <col min="10250" max="10250" width="12" style="1" customWidth="1"/>
    <col min="10251" max="10251" width="14" style="1" customWidth="1"/>
    <col min="10252" max="10253" width="8.375" style="1" customWidth="1"/>
    <col min="10254" max="10496" width="9" style="1"/>
    <col min="10497" max="10497" width="1.625" style="1" customWidth="1"/>
    <col min="10498" max="10498" width="1.875" style="1" customWidth="1"/>
    <col min="10499" max="10499" width="18.75" style="1" customWidth="1"/>
    <col min="10500" max="10500" width="14" style="1" customWidth="1"/>
    <col min="10501" max="10501" width="16.75" style="1" customWidth="1"/>
    <col min="10502" max="10502" width="15.125" style="1" customWidth="1"/>
    <col min="10503" max="10504" width="14" style="1" customWidth="1"/>
    <col min="10505" max="10505" width="12.875" style="1" customWidth="1"/>
    <col min="10506" max="10506" width="12" style="1" customWidth="1"/>
    <col min="10507" max="10507" width="14" style="1" customWidth="1"/>
    <col min="10508" max="10509" width="8.375" style="1" customWidth="1"/>
    <col min="10510" max="10752" width="9" style="1"/>
    <col min="10753" max="10753" width="1.625" style="1" customWidth="1"/>
    <col min="10754" max="10754" width="1.875" style="1" customWidth="1"/>
    <col min="10755" max="10755" width="18.75" style="1" customWidth="1"/>
    <col min="10756" max="10756" width="14" style="1" customWidth="1"/>
    <col min="10757" max="10757" width="16.75" style="1" customWidth="1"/>
    <col min="10758" max="10758" width="15.125" style="1" customWidth="1"/>
    <col min="10759" max="10760" width="14" style="1" customWidth="1"/>
    <col min="10761" max="10761" width="12.875" style="1" customWidth="1"/>
    <col min="10762" max="10762" width="12" style="1" customWidth="1"/>
    <col min="10763" max="10763" width="14" style="1" customWidth="1"/>
    <col min="10764" max="10765" width="8.375" style="1" customWidth="1"/>
    <col min="10766" max="11008" width="9" style="1"/>
    <col min="11009" max="11009" width="1.625" style="1" customWidth="1"/>
    <col min="11010" max="11010" width="1.875" style="1" customWidth="1"/>
    <col min="11011" max="11011" width="18.75" style="1" customWidth="1"/>
    <col min="11012" max="11012" width="14" style="1" customWidth="1"/>
    <col min="11013" max="11013" width="16.75" style="1" customWidth="1"/>
    <col min="11014" max="11014" width="15.125" style="1" customWidth="1"/>
    <col min="11015" max="11016" width="14" style="1" customWidth="1"/>
    <col min="11017" max="11017" width="12.875" style="1" customWidth="1"/>
    <col min="11018" max="11018" width="12" style="1" customWidth="1"/>
    <col min="11019" max="11019" width="14" style="1" customWidth="1"/>
    <col min="11020" max="11021" width="8.375" style="1" customWidth="1"/>
    <col min="11022" max="11264" width="9" style="1"/>
    <col min="11265" max="11265" width="1.625" style="1" customWidth="1"/>
    <col min="11266" max="11266" width="1.875" style="1" customWidth="1"/>
    <col min="11267" max="11267" width="18.75" style="1" customWidth="1"/>
    <col min="11268" max="11268" width="14" style="1" customWidth="1"/>
    <col min="11269" max="11269" width="16.75" style="1" customWidth="1"/>
    <col min="11270" max="11270" width="15.125" style="1" customWidth="1"/>
    <col min="11271" max="11272" width="14" style="1" customWidth="1"/>
    <col min="11273" max="11273" width="12.875" style="1" customWidth="1"/>
    <col min="11274" max="11274" width="12" style="1" customWidth="1"/>
    <col min="11275" max="11275" width="14" style="1" customWidth="1"/>
    <col min="11276" max="11277" width="8.375" style="1" customWidth="1"/>
    <col min="11278" max="11520" width="9" style="1"/>
    <col min="11521" max="11521" width="1.625" style="1" customWidth="1"/>
    <col min="11522" max="11522" width="1.875" style="1" customWidth="1"/>
    <col min="11523" max="11523" width="18.75" style="1" customWidth="1"/>
    <col min="11524" max="11524" width="14" style="1" customWidth="1"/>
    <col min="11525" max="11525" width="16.75" style="1" customWidth="1"/>
    <col min="11526" max="11526" width="15.125" style="1" customWidth="1"/>
    <col min="11527" max="11528" width="14" style="1" customWidth="1"/>
    <col min="11529" max="11529" width="12.875" style="1" customWidth="1"/>
    <col min="11530" max="11530" width="12" style="1" customWidth="1"/>
    <col min="11531" max="11531" width="14" style="1" customWidth="1"/>
    <col min="11532" max="11533" width="8.375" style="1" customWidth="1"/>
    <col min="11534" max="11776" width="9" style="1"/>
    <col min="11777" max="11777" width="1.625" style="1" customWidth="1"/>
    <col min="11778" max="11778" width="1.875" style="1" customWidth="1"/>
    <col min="11779" max="11779" width="18.75" style="1" customWidth="1"/>
    <col min="11780" max="11780" width="14" style="1" customWidth="1"/>
    <col min="11781" max="11781" width="16.75" style="1" customWidth="1"/>
    <col min="11782" max="11782" width="15.125" style="1" customWidth="1"/>
    <col min="11783" max="11784" width="14" style="1" customWidth="1"/>
    <col min="11785" max="11785" width="12.875" style="1" customWidth="1"/>
    <col min="11786" max="11786" width="12" style="1" customWidth="1"/>
    <col min="11787" max="11787" width="14" style="1" customWidth="1"/>
    <col min="11788" max="11789" width="8.375" style="1" customWidth="1"/>
    <col min="11790" max="12032" width="9" style="1"/>
    <col min="12033" max="12033" width="1.625" style="1" customWidth="1"/>
    <col min="12034" max="12034" width="1.875" style="1" customWidth="1"/>
    <col min="12035" max="12035" width="18.75" style="1" customWidth="1"/>
    <col min="12036" max="12036" width="14" style="1" customWidth="1"/>
    <col min="12037" max="12037" width="16.75" style="1" customWidth="1"/>
    <col min="12038" max="12038" width="15.125" style="1" customWidth="1"/>
    <col min="12039" max="12040" width="14" style="1" customWidth="1"/>
    <col min="12041" max="12041" width="12.875" style="1" customWidth="1"/>
    <col min="12042" max="12042" width="12" style="1" customWidth="1"/>
    <col min="12043" max="12043" width="14" style="1" customWidth="1"/>
    <col min="12044" max="12045" width="8.375" style="1" customWidth="1"/>
    <col min="12046" max="12288" width="9" style="1"/>
    <col min="12289" max="12289" width="1.625" style="1" customWidth="1"/>
    <col min="12290" max="12290" width="1.875" style="1" customWidth="1"/>
    <col min="12291" max="12291" width="18.75" style="1" customWidth="1"/>
    <col min="12292" max="12292" width="14" style="1" customWidth="1"/>
    <col min="12293" max="12293" width="16.75" style="1" customWidth="1"/>
    <col min="12294" max="12294" width="15.125" style="1" customWidth="1"/>
    <col min="12295" max="12296" width="14" style="1" customWidth="1"/>
    <col min="12297" max="12297" width="12.875" style="1" customWidth="1"/>
    <col min="12298" max="12298" width="12" style="1" customWidth="1"/>
    <col min="12299" max="12299" width="14" style="1" customWidth="1"/>
    <col min="12300" max="12301" width="8.375" style="1" customWidth="1"/>
    <col min="12302" max="12544" width="9" style="1"/>
    <col min="12545" max="12545" width="1.625" style="1" customWidth="1"/>
    <col min="12546" max="12546" width="1.875" style="1" customWidth="1"/>
    <col min="12547" max="12547" width="18.75" style="1" customWidth="1"/>
    <col min="12548" max="12548" width="14" style="1" customWidth="1"/>
    <col min="12549" max="12549" width="16.75" style="1" customWidth="1"/>
    <col min="12550" max="12550" width="15.125" style="1" customWidth="1"/>
    <col min="12551" max="12552" width="14" style="1" customWidth="1"/>
    <col min="12553" max="12553" width="12.875" style="1" customWidth="1"/>
    <col min="12554" max="12554" width="12" style="1" customWidth="1"/>
    <col min="12555" max="12555" width="14" style="1" customWidth="1"/>
    <col min="12556" max="12557" width="8.375" style="1" customWidth="1"/>
    <col min="12558" max="12800" width="9" style="1"/>
    <col min="12801" max="12801" width="1.625" style="1" customWidth="1"/>
    <col min="12802" max="12802" width="1.875" style="1" customWidth="1"/>
    <col min="12803" max="12803" width="18.75" style="1" customWidth="1"/>
    <col min="12804" max="12804" width="14" style="1" customWidth="1"/>
    <col min="12805" max="12805" width="16.75" style="1" customWidth="1"/>
    <col min="12806" max="12806" width="15.125" style="1" customWidth="1"/>
    <col min="12807" max="12808" width="14" style="1" customWidth="1"/>
    <col min="12809" max="12809" width="12.875" style="1" customWidth="1"/>
    <col min="12810" max="12810" width="12" style="1" customWidth="1"/>
    <col min="12811" max="12811" width="14" style="1" customWidth="1"/>
    <col min="12812" max="12813" width="8.375" style="1" customWidth="1"/>
    <col min="12814" max="13056" width="9" style="1"/>
    <col min="13057" max="13057" width="1.625" style="1" customWidth="1"/>
    <col min="13058" max="13058" width="1.875" style="1" customWidth="1"/>
    <col min="13059" max="13059" width="18.75" style="1" customWidth="1"/>
    <col min="13060" max="13060" width="14" style="1" customWidth="1"/>
    <col min="13061" max="13061" width="16.75" style="1" customWidth="1"/>
    <col min="13062" max="13062" width="15.125" style="1" customWidth="1"/>
    <col min="13063" max="13064" width="14" style="1" customWidth="1"/>
    <col min="13065" max="13065" width="12.875" style="1" customWidth="1"/>
    <col min="13066" max="13066" width="12" style="1" customWidth="1"/>
    <col min="13067" max="13067" width="14" style="1" customWidth="1"/>
    <col min="13068" max="13069" width="8.375" style="1" customWidth="1"/>
    <col min="13070" max="13312" width="9" style="1"/>
    <col min="13313" max="13313" width="1.625" style="1" customWidth="1"/>
    <col min="13314" max="13314" width="1.875" style="1" customWidth="1"/>
    <col min="13315" max="13315" width="18.75" style="1" customWidth="1"/>
    <col min="13316" max="13316" width="14" style="1" customWidth="1"/>
    <col min="13317" max="13317" width="16.75" style="1" customWidth="1"/>
    <col min="13318" max="13318" width="15.125" style="1" customWidth="1"/>
    <col min="13319" max="13320" width="14" style="1" customWidth="1"/>
    <col min="13321" max="13321" width="12.875" style="1" customWidth="1"/>
    <col min="13322" max="13322" width="12" style="1" customWidth="1"/>
    <col min="13323" max="13323" width="14" style="1" customWidth="1"/>
    <col min="13324" max="13325" width="8.375" style="1" customWidth="1"/>
    <col min="13326" max="13568" width="9" style="1"/>
    <col min="13569" max="13569" width="1.625" style="1" customWidth="1"/>
    <col min="13570" max="13570" width="1.875" style="1" customWidth="1"/>
    <col min="13571" max="13571" width="18.75" style="1" customWidth="1"/>
    <col min="13572" max="13572" width="14" style="1" customWidth="1"/>
    <col min="13573" max="13573" width="16.75" style="1" customWidth="1"/>
    <col min="13574" max="13574" width="15.125" style="1" customWidth="1"/>
    <col min="13575" max="13576" width="14" style="1" customWidth="1"/>
    <col min="13577" max="13577" width="12.875" style="1" customWidth="1"/>
    <col min="13578" max="13578" width="12" style="1" customWidth="1"/>
    <col min="13579" max="13579" width="14" style="1" customWidth="1"/>
    <col min="13580" max="13581" width="8.375" style="1" customWidth="1"/>
    <col min="13582" max="13824" width="9" style="1"/>
    <col min="13825" max="13825" width="1.625" style="1" customWidth="1"/>
    <col min="13826" max="13826" width="1.875" style="1" customWidth="1"/>
    <col min="13827" max="13827" width="18.75" style="1" customWidth="1"/>
    <col min="13828" max="13828" width="14" style="1" customWidth="1"/>
    <col min="13829" max="13829" width="16.75" style="1" customWidth="1"/>
    <col min="13830" max="13830" width="15.125" style="1" customWidth="1"/>
    <col min="13831" max="13832" width="14" style="1" customWidth="1"/>
    <col min="13833" max="13833" width="12.875" style="1" customWidth="1"/>
    <col min="13834" max="13834" width="12" style="1" customWidth="1"/>
    <col min="13835" max="13835" width="14" style="1" customWidth="1"/>
    <col min="13836" max="13837" width="8.375" style="1" customWidth="1"/>
    <col min="13838" max="14080" width="9" style="1"/>
    <col min="14081" max="14081" width="1.625" style="1" customWidth="1"/>
    <col min="14082" max="14082" width="1.875" style="1" customWidth="1"/>
    <col min="14083" max="14083" width="18.75" style="1" customWidth="1"/>
    <col min="14084" max="14084" width="14" style="1" customWidth="1"/>
    <col min="14085" max="14085" width="16.75" style="1" customWidth="1"/>
    <col min="14086" max="14086" width="15.125" style="1" customWidth="1"/>
    <col min="14087" max="14088" width="14" style="1" customWidth="1"/>
    <col min="14089" max="14089" width="12.875" style="1" customWidth="1"/>
    <col min="14090" max="14090" width="12" style="1" customWidth="1"/>
    <col min="14091" max="14091" width="14" style="1" customWidth="1"/>
    <col min="14092" max="14093" width="8.375" style="1" customWidth="1"/>
    <col min="14094" max="14336" width="9" style="1"/>
    <col min="14337" max="14337" width="1.625" style="1" customWidth="1"/>
    <col min="14338" max="14338" width="1.875" style="1" customWidth="1"/>
    <col min="14339" max="14339" width="18.75" style="1" customWidth="1"/>
    <col min="14340" max="14340" width="14" style="1" customWidth="1"/>
    <col min="14341" max="14341" width="16.75" style="1" customWidth="1"/>
    <col min="14342" max="14342" width="15.125" style="1" customWidth="1"/>
    <col min="14343" max="14344" width="14" style="1" customWidth="1"/>
    <col min="14345" max="14345" width="12.875" style="1" customWidth="1"/>
    <col min="14346" max="14346" width="12" style="1" customWidth="1"/>
    <col min="14347" max="14347" width="14" style="1" customWidth="1"/>
    <col min="14348" max="14349" width="8.375" style="1" customWidth="1"/>
    <col min="14350" max="14592" width="9" style="1"/>
    <col min="14593" max="14593" width="1.625" style="1" customWidth="1"/>
    <col min="14594" max="14594" width="1.875" style="1" customWidth="1"/>
    <col min="14595" max="14595" width="18.75" style="1" customWidth="1"/>
    <col min="14596" max="14596" width="14" style="1" customWidth="1"/>
    <col min="14597" max="14597" width="16.75" style="1" customWidth="1"/>
    <col min="14598" max="14598" width="15.125" style="1" customWidth="1"/>
    <col min="14599" max="14600" width="14" style="1" customWidth="1"/>
    <col min="14601" max="14601" width="12.875" style="1" customWidth="1"/>
    <col min="14602" max="14602" width="12" style="1" customWidth="1"/>
    <col min="14603" max="14603" width="14" style="1" customWidth="1"/>
    <col min="14604" max="14605" width="8.375" style="1" customWidth="1"/>
    <col min="14606" max="14848" width="9" style="1"/>
    <col min="14849" max="14849" width="1.625" style="1" customWidth="1"/>
    <col min="14850" max="14850" width="1.875" style="1" customWidth="1"/>
    <col min="14851" max="14851" width="18.75" style="1" customWidth="1"/>
    <col min="14852" max="14852" width="14" style="1" customWidth="1"/>
    <col min="14853" max="14853" width="16.75" style="1" customWidth="1"/>
    <col min="14854" max="14854" width="15.125" style="1" customWidth="1"/>
    <col min="14855" max="14856" width="14" style="1" customWidth="1"/>
    <col min="14857" max="14857" width="12.875" style="1" customWidth="1"/>
    <col min="14858" max="14858" width="12" style="1" customWidth="1"/>
    <col min="14859" max="14859" width="14" style="1" customWidth="1"/>
    <col min="14860" max="14861" width="8.375" style="1" customWidth="1"/>
    <col min="14862" max="15104" width="9" style="1"/>
    <col min="15105" max="15105" width="1.625" style="1" customWidth="1"/>
    <col min="15106" max="15106" width="1.875" style="1" customWidth="1"/>
    <col min="15107" max="15107" width="18.75" style="1" customWidth="1"/>
    <col min="15108" max="15108" width="14" style="1" customWidth="1"/>
    <col min="15109" max="15109" width="16.75" style="1" customWidth="1"/>
    <col min="15110" max="15110" width="15.125" style="1" customWidth="1"/>
    <col min="15111" max="15112" width="14" style="1" customWidth="1"/>
    <col min="15113" max="15113" width="12.875" style="1" customWidth="1"/>
    <col min="15114" max="15114" width="12" style="1" customWidth="1"/>
    <col min="15115" max="15115" width="14" style="1" customWidth="1"/>
    <col min="15116" max="15117" width="8.375" style="1" customWidth="1"/>
    <col min="15118" max="15360" width="9" style="1"/>
    <col min="15361" max="15361" width="1.625" style="1" customWidth="1"/>
    <col min="15362" max="15362" width="1.875" style="1" customWidth="1"/>
    <col min="15363" max="15363" width="18.75" style="1" customWidth="1"/>
    <col min="15364" max="15364" width="14" style="1" customWidth="1"/>
    <col min="15365" max="15365" width="16.75" style="1" customWidth="1"/>
    <col min="15366" max="15366" width="15.125" style="1" customWidth="1"/>
    <col min="15367" max="15368" width="14" style="1" customWidth="1"/>
    <col min="15369" max="15369" width="12.875" style="1" customWidth="1"/>
    <col min="15370" max="15370" width="12" style="1" customWidth="1"/>
    <col min="15371" max="15371" width="14" style="1" customWidth="1"/>
    <col min="15372" max="15373" width="8.375" style="1" customWidth="1"/>
    <col min="15374" max="15616" width="9" style="1"/>
    <col min="15617" max="15617" width="1.625" style="1" customWidth="1"/>
    <col min="15618" max="15618" width="1.875" style="1" customWidth="1"/>
    <col min="15619" max="15619" width="18.75" style="1" customWidth="1"/>
    <col min="15620" max="15620" width="14" style="1" customWidth="1"/>
    <col min="15621" max="15621" width="16.75" style="1" customWidth="1"/>
    <col min="15622" max="15622" width="15.125" style="1" customWidth="1"/>
    <col min="15623" max="15624" width="14" style="1" customWidth="1"/>
    <col min="15625" max="15625" width="12.875" style="1" customWidth="1"/>
    <col min="15626" max="15626" width="12" style="1" customWidth="1"/>
    <col min="15627" max="15627" width="14" style="1" customWidth="1"/>
    <col min="15628" max="15629" width="8.375" style="1" customWidth="1"/>
    <col min="15630" max="15872" width="9" style="1"/>
    <col min="15873" max="15873" width="1.625" style="1" customWidth="1"/>
    <col min="15874" max="15874" width="1.875" style="1" customWidth="1"/>
    <col min="15875" max="15875" width="18.75" style="1" customWidth="1"/>
    <col min="15876" max="15876" width="14" style="1" customWidth="1"/>
    <col min="15877" max="15877" width="16.75" style="1" customWidth="1"/>
    <col min="15878" max="15878" width="15.125" style="1" customWidth="1"/>
    <col min="15879" max="15880" width="14" style="1" customWidth="1"/>
    <col min="15881" max="15881" width="12.875" style="1" customWidth="1"/>
    <col min="15882" max="15882" width="12" style="1" customWidth="1"/>
    <col min="15883" max="15883" width="14" style="1" customWidth="1"/>
    <col min="15884" max="15885" width="8.375" style="1" customWidth="1"/>
    <col min="15886" max="16128" width="9" style="1"/>
    <col min="16129" max="16129" width="1.625" style="1" customWidth="1"/>
    <col min="16130" max="16130" width="1.875" style="1" customWidth="1"/>
    <col min="16131" max="16131" width="18.75" style="1" customWidth="1"/>
    <col min="16132" max="16132" width="14" style="1" customWidth="1"/>
    <col min="16133" max="16133" width="16.75" style="1" customWidth="1"/>
    <col min="16134" max="16134" width="15.125" style="1" customWidth="1"/>
    <col min="16135" max="16136" width="14" style="1" customWidth="1"/>
    <col min="16137" max="16137" width="12.875" style="1" customWidth="1"/>
    <col min="16138" max="16138" width="12" style="1" customWidth="1"/>
    <col min="16139" max="16139" width="14" style="1" customWidth="1"/>
    <col min="16140" max="16141" width="8.375" style="1" customWidth="1"/>
    <col min="16142" max="16384" width="9" style="1"/>
  </cols>
  <sheetData>
    <row r="1" spans="1:13" ht="24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9.5" customHeight="1" thickBot="1">
      <c r="A2" s="56" t="s">
        <v>1</v>
      </c>
      <c r="B2" s="56"/>
      <c r="C2" s="56"/>
      <c r="E2" s="2"/>
      <c r="F2" s="2"/>
      <c r="G2" s="2"/>
      <c r="H2" s="2"/>
      <c r="I2" s="2"/>
      <c r="M2" s="3" t="s">
        <v>2</v>
      </c>
    </row>
    <row r="3" spans="1:13" ht="14.25" customHeight="1">
      <c r="A3" s="57" t="s">
        <v>3</v>
      </c>
      <c r="B3" s="58"/>
      <c r="C3" s="59"/>
      <c r="D3" s="63" t="s">
        <v>4</v>
      </c>
      <c r="E3" s="66" t="s">
        <v>5</v>
      </c>
      <c r="F3" s="67"/>
      <c r="G3" s="70" t="s">
        <v>6</v>
      </c>
      <c r="H3" s="67"/>
      <c r="I3" s="72" t="s">
        <v>7</v>
      </c>
      <c r="J3" s="63" t="s">
        <v>8</v>
      </c>
      <c r="K3" s="75" t="s">
        <v>9</v>
      </c>
      <c r="L3" s="78" t="s">
        <v>10</v>
      </c>
      <c r="M3" s="50" t="s">
        <v>11</v>
      </c>
    </row>
    <row r="4" spans="1:13" ht="14.25" customHeight="1">
      <c r="A4" s="60"/>
      <c r="B4" s="61"/>
      <c r="C4" s="62"/>
      <c r="D4" s="64"/>
      <c r="E4" s="68"/>
      <c r="F4" s="69"/>
      <c r="G4" s="71"/>
      <c r="H4" s="69"/>
      <c r="I4" s="73"/>
      <c r="J4" s="64"/>
      <c r="K4" s="76"/>
      <c r="L4" s="79"/>
      <c r="M4" s="51"/>
    </row>
    <row r="5" spans="1:13" ht="19.5" customHeight="1" thickBot="1">
      <c r="A5" s="60"/>
      <c r="B5" s="61"/>
      <c r="C5" s="62"/>
      <c r="D5" s="65"/>
      <c r="E5" s="4" t="s">
        <v>12</v>
      </c>
      <c r="F5" s="4" t="s">
        <v>13</v>
      </c>
      <c r="G5" s="4" t="s">
        <v>12</v>
      </c>
      <c r="H5" s="4" t="s">
        <v>14</v>
      </c>
      <c r="I5" s="74"/>
      <c r="J5" s="65"/>
      <c r="K5" s="77"/>
      <c r="L5" s="80"/>
      <c r="M5" s="51"/>
    </row>
    <row r="6" spans="1:13" ht="24" customHeight="1" thickTop="1">
      <c r="A6" s="52" t="s">
        <v>15</v>
      </c>
      <c r="B6" s="53"/>
      <c r="C6" s="53"/>
      <c r="D6" s="5">
        <f>SUM(D7,D14)</f>
        <v>28153843000</v>
      </c>
      <c r="E6" s="5">
        <f t="shared" ref="E6:K6" si="0">SUM(E7,E14)</f>
        <v>3882622410</v>
      </c>
      <c r="F6" s="5">
        <f t="shared" si="0"/>
        <v>52237186550</v>
      </c>
      <c r="G6" s="5">
        <f t="shared" si="0"/>
        <v>3986900230</v>
      </c>
      <c r="H6" s="5">
        <f t="shared" si="0"/>
        <v>32102313960</v>
      </c>
      <c r="I6" s="5">
        <f t="shared" si="0"/>
        <v>132191570</v>
      </c>
      <c r="J6" s="5">
        <f t="shared" si="0"/>
        <v>1018060000</v>
      </c>
      <c r="K6" s="5">
        <f t="shared" si="0"/>
        <v>19116812590</v>
      </c>
      <c r="L6" s="6">
        <f t="shared" ref="L6:L23" si="1">H6/D6</f>
        <v>1.1402462519947987</v>
      </c>
      <c r="M6" s="7">
        <f t="shared" ref="M6:M22" si="2">H6/F6</f>
        <v>0.61454906131425258</v>
      </c>
    </row>
    <row r="7" spans="1:13" ht="24" customHeight="1">
      <c r="A7" s="41" t="s">
        <v>16</v>
      </c>
      <c r="B7" s="42"/>
      <c r="C7" s="42"/>
      <c r="D7" s="8">
        <f>SUM(D8:D13)</f>
        <v>19847184000</v>
      </c>
      <c r="E7" s="8">
        <f t="shared" ref="E7:K7" si="3">SUM(E8:E13)</f>
        <v>1786902810</v>
      </c>
      <c r="F7" s="8">
        <f t="shared" si="3"/>
        <v>17059783280</v>
      </c>
      <c r="G7" s="8">
        <f t="shared" si="3"/>
        <v>1808553220</v>
      </c>
      <c r="H7" s="8">
        <f t="shared" si="3"/>
        <v>16768428160</v>
      </c>
      <c r="I7" s="8">
        <f t="shared" si="3"/>
        <v>30641520</v>
      </c>
      <c r="J7" s="8">
        <f t="shared" si="3"/>
        <v>0</v>
      </c>
      <c r="K7" s="8">
        <f t="shared" si="3"/>
        <v>291355120</v>
      </c>
      <c r="L7" s="9">
        <f t="shared" si="1"/>
        <v>0.84487694375181888</v>
      </c>
      <c r="M7" s="10">
        <f t="shared" si="2"/>
        <v>0.98292152278736333</v>
      </c>
    </row>
    <row r="8" spans="1:13" ht="24" customHeight="1">
      <c r="A8" s="43"/>
      <c r="B8" s="45" t="s">
        <v>17</v>
      </c>
      <c r="C8" s="45"/>
      <c r="D8" s="11">
        <v>350672000</v>
      </c>
      <c r="E8" s="12">
        <v>7933660</v>
      </c>
      <c r="F8" s="13">
        <f>E8+'[1]10월 시세외'!F8</f>
        <v>392488740</v>
      </c>
      <c r="G8" s="14">
        <v>8724770</v>
      </c>
      <c r="H8" s="13">
        <f>G8+'[1]10월 시세외'!H8</f>
        <v>372559870</v>
      </c>
      <c r="I8" s="15">
        <v>1255500</v>
      </c>
      <c r="J8" s="15"/>
      <c r="K8" s="16">
        <f>F8-H8-J8</f>
        <v>19928870</v>
      </c>
      <c r="L8" s="17">
        <f t="shared" si="1"/>
        <v>1.0624169309212028</v>
      </c>
      <c r="M8" s="18">
        <f t="shared" si="2"/>
        <v>0.94922435227058999</v>
      </c>
    </row>
    <row r="9" spans="1:13" ht="24" customHeight="1">
      <c r="A9" s="43"/>
      <c r="B9" s="54" t="s">
        <v>18</v>
      </c>
      <c r="C9" s="54"/>
      <c r="D9" s="19">
        <v>3611305000</v>
      </c>
      <c r="E9" s="12">
        <v>315108690</v>
      </c>
      <c r="F9" s="13">
        <f>E9+'[1]10월 시세외'!F9</f>
        <v>3882250750</v>
      </c>
      <c r="G9" s="14">
        <v>399436510</v>
      </c>
      <c r="H9" s="13">
        <f>G9+'[1]10월 시세외'!H9</f>
        <v>3705509740</v>
      </c>
      <c r="I9" s="15">
        <v>7326590</v>
      </c>
      <c r="J9" s="15"/>
      <c r="K9" s="16">
        <f t="shared" ref="K9:K22" si="4">F9-H9-J9</f>
        <v>176741010</v>
      </c>
      <c r="L9" s="17">
        <f t="shared" si="1"/>
        <v>1.0260860658404649</v>
      </c>
      <c r="M9" s="18">
        <f t="shared" si="2"/>
        <v>0.95447460213640245</v>
      </c>
    </row>
    <row r="10" spans="1:13" ht="24" customHeight="1">
      <c r="A10" s="43"/>
      <c r="B10" s="45" t="s">
        <v>19</v>
      </c>
      <c r="C10" s="45"/>
      <c r="D10" s="11">
        <v>6834494000</v>
      </c>
      <c r="E10" s="12">
        <v>502202320</v>
      </c>
      <c r="F10" s="13">
        <f>E10+'[1]10월 시세외'!F10</f>
        <v>5564990310</v>
      </c>
      <c r="G10" s="14">
        <v>489744880</v>
      </c>
      <c r="H10" s="13">
        <f>G10+'[1]10월 시세외'!H10</f>
        <v>5529207660</v>
      </c>
      <c r="I10" s="15">
        <v>21886840</v>
      </c>
      <c r="J10" s="15"/>
      <c r="K10" s="16">
        <f t="shared" si="4"/>
        <v>35782650</v>
      </c>
      <c r="L10" s="17">
        <f t="shared" si="1"/>
        <v>0.80901492634275485</v>
      </c>
      <c r="M10" s="18">
        <f t="shared" si="2"/>
        <v>0.99357004271225768</v>
      </c>
    </row>
    <row r="11" spans="1:13" ht="24" customHeight="1">
      <c r="A11" s="43"/>
      <c r="B11" s="45" t="s">
        <v>20</v>
      </c>
      <c r="C11" s="45"/>
      <c r="D11" s="11">
        <v>2298985000</v>
      </c>
      <c r="E11" s="12">
        <v>137615820</v>
      </c>
      <c r="F11" s="13">
        <f>E11+'[1]10월 시세외'!F11</f>
        <v>1817397710</v>
      </c>
      <c r="G11" s="14">
        <v>86604820</v>
      </c>
      <c r="H11" s="13">
        <f>G11+'[1]10월 시세외'!H11</f>
        <v>1758495200</v>
      </c>
      <c r="I11" s="15">
        <v>78750</v>
      </c>
      <c r="J11" s="15"/>
      <c r="K11" s="16">
        <f t="shared" si="4"/>
        <v>58902510</v>
      </c>
      <c r="L11" s="17">
        <f t="shared" si="1"/>
        <v>0.76490068443247783</v>
      </c>
      <c r="M11" s="18">
        <f t="shared" si="2"/>
        <v>0.9675896422253113</v>
      </c>
    </row>
    <row r="12" spans="1:13" ht="24" customHeight="1">
      <c r="A12" s="43"/>
      <c r="B12" s="45" t="s">
        <v>21</v>
      </c>
      <c r="C12" s="45"/>
      <c r="D12" s="11">
        <v>2311728000</v>
      </c>
      <c r="E12" s="12">
        <v>166686180</v>
      </c>
      <c r="F12" s="13">
        <f>E12+'[1]10월 시세외'!F12</f>
        <v>2331948280</v>
      </c>
      <c r="G12" s="14">
        <v>166686180</v>
      </c>
      <c r="H12" s="13">
        <f>G12+'[1]10월 시세외'!H12</f>
        <v>2331948280</v>
      </c>
      <c r="I12" s="15"/>
      <c r="J12" s="15"/>
      <c r="K12" s="16">
        <f t="shared" si="4"/>
        <v>0</v>
      </c>
      <c r="L12" s="17">
        <f t="shared" si="1"/>
        <v>1.0087468248859728</v>
      </c>
      <c r="M12" s="18">
        <f t="shared" si="2"/>
        <v>1</v>
      </c>
    </row>
    <row r="13" spans="1:13" ht="24" customHeight="1">
      <c r="A13" s="43"/>
      <c r="B13" s="45" t="s">
        <v>22</v>
      </c>
      <c r="C13" s="45"/>
      <c r="D13" s="11">
        <v>4440000000</v>
      </c>
      <c r="E13" s="12">
        <v>657356140</v>
      </c>
      <c r="F13" s="13">
        <f>E13+'[1]10월 시세외'!F13</f>
        <v>3070707490</v>
      </c>
      <c r="G13" s="14">
        <v>657356060</v>
      </c>
      <c r="H13" s="13">
        <f>G13+'[1]10월 시세외'!H13</f>
        <v>3070707410</v>
      </c>
      <c r="I13" s="15">
        <v>93840</v>
      </c>
      <c r="J13" s="15"/>
      <c r="K13" s="16">
        <f t="shared" si="4"/>
        <v>80</v>
      </c>
      <c r="L13" s="17">
        <f t="shared" si="1"/>
        <v>0.69160076801801806</v>
      </c>
      <c r="M13" s="18">
        <f t="shared" si="2"/>
        <v>0.99999997394737195</v>
      </c>
    </row>
    <row r="14" spans="1:13" ht="24" customHeight="1">
      <c r="A14" s="41" t="s">
        <v>23</v>
      </c>
      <c r="B14" s="42"/>
      <c r="C14" s="42"/>
      <c r="D14" s="8">
        <f t="shared" ref="D14:K14" si="5">SUM(D15:D17,D23)</f>
        <v>8306659000</v>
      </c>
      <c r="E14" s="8">
        <f t="shared" si="5"/>
        <v>2095719600</v>
      </c>
      <c r="F14" s="8">
        <f t="shared" si="5"/>
        <v>35177403270</v>
      </c>
      <c r="G14" s="8">
        <f t="shared" si="5"/>
        <v>2178347010</v>
      </c>
      <c r="H14" s="8">
        <f t="shared" si="5"/>
        <v>15333885800</v>
      </c>
      <c r="I14" s="8">
        <f t="shared" si="5"/>
        <v>101550050</v>
      </c>
      <c r="J14" s="8">
        <f t="shared" si="5"/>
        <v>1018060000</v>
      </c>
      <c r="K14" s="8">
        <f t="shared" si="5"/>
        <v>18825457470</v>
      </c>
      <c r="L14" s="9">
        <f t="shared" si="1"/>
        <v>1.8459751146640304</v>
      </c>
      <c r="M14" s="10">
        <f t="shared" si="2"/>
        <v>0.43590158381807131</v>
      </c>
    </row>
    <row r="15" spans="1:13" ht="24" customHeight="1">
      <c r="A15" s="43"/>
      <c r="B15" s="45" t="s">
        <v>24</v>
      </c>
      <c r="C15" s="45"/>
      <c r="D15" s="20">
        <v>600000000</v>
      </c>
      <c r="E15" s="21">
        <v>28457100</v>
      </c>
      <c r="F15" s="13">
        <f>E15+'[1]10월 시세외'!F15</f>
        <v>1040599370</v>
      </c>
      <c r="G15" s="14">
        <v>47735100</v>
      </c>
      <c r="H15" s="13">
        <f>G15+'[1]10월 시세외'!H15</f>
        <v>981384870</v>
      </c>
      <c r="I15" s="15"/>
      <c r="J15" s="15"/>
      <c r="K15" s="16">
        <f t="shared" si="4"/>
        <v>59214500</v>
      </c>
      <c r="L15" s="17">
        <f t="shared" si="1"/>
        <v>1.6356414500000001</v>
      </c>
      <c r="M15" s="18">
        <f t="shared" si="2"/>
        <v>0.94309577565859948</v>
      </c>
    </row>
    <row r="16" spans="1:13" ht="24" customHeight="1">
      <c r="A16" s="43"/>
      <c r="B16" s="45" t="s">
        <v>25</v>
      </c>
      <c r="C16" s="45"/>
      <c r="D16" s="20">
        <v>1621583000</v>
      </c>
      <c r="E16" s="21">
        <v>10435460</v>
      </c>
      <c r="F16" s="13">
        <f>E16+'[1]10월 시세외'!F16</f>
        <v>1355523870</v>
      </c>
      <c r="G16" s="14">
        <v>213762630</v>
      </c>
      <c r="H16" s="13">
        <f>G16+'[1]10월 시세외'!H16</f>
        <v>1182509390</v>
      </c>
      <c r="I16" s="15">
        <v>21391330</v>
      </c>
      <c r="J16" s="15"/>
      <c r="K16" s="16">
        <f t="shared" si="4"/>
        <v>173014480</v>
      </c>
      <c r="L16" s="17">
        <f t="shared" si="1"/>
        <v>0.72923149169669388</v>
      </c>
      <c r="M16" s="18">
        <f t="shared" si="2"/>
        <v>0.87236338375952027</v>
      </c>
    </row>
    <row r="17" spans="1:13" ht="24" customHeight="1">
      <c r="A17" s="43"/>
      <c r="B17" s="46" t="s">
        <v>26</v>
      </c>
      <c r="C17" s="46"/>
      <c r="D17" s="22">
        <f>SUM(D18:D22)</f>
        <v>3129625000</v>
      </c>
      <c r="E17" s="22">
        <f>SUM(E18:E22)</f>
        <v>2031163300</v>
      </c>
      <c r="F17" s="22">
        <f t="shared" ref="F17:K17" si="6">SUM(F18:F22)</f>
        <v>13314921320</v>
      </c>
      <c r="G17" s="22">
        <f t="shared" si="6"/>
        <v>1822661760</v>
      </c>
      <c r="H17" s="22">
        <f t="shared" si="6"/>
        <v>11671828810</v>
      </c>
      <c r="I17" s="22">
        <f t="shared" si="6"/>
        <v>44626620</v>
      </c>
      <c r="J17" s="22">
        <f t="shared" si="6"/>
        <v>1781180</v>
      </c>
      <c r="K17" s="22">
        <f t="shared" si="6"/>
        <v>1641311330</v>
      </c>
      <c r="L17" s="23">
        <f t="shared" si="1"/>
        <v>3.7294656100970562</v>
      </c>
      <c r="M17" s="24">
        <f t="shared" si="2"/>
        <v>0.87659765532884126</v>
      </c>
    </row>
    <row r="18" spans="1:13" ht="24" customHeight="1">
      <c r="A18" s="43"/>
      <c r="B18" s="47"/>
      <c r="C18" s="25" t="s">
        <v>27</v>
      </c>
      <c r="D18" s="20">
        <v>30000000</v>
      </c>
      <c r="E18" s="12">
        <v>29522900</v>
      </c>
      <c r="F18" s="13">
        <f>E18+'[1]10월 시세외'!F18</f>
        <v>67014200</v>
      </c>
      <c r="G18" s="14">
        <v>29522900</v>
      </c>
      <c r="H18" s="13">
        <f>G18+'[1]10월 시세외'!H18</f>
        <v>67014200</v>
      </c>
      <c r="I18" s="15"/>
      <c r="J18" s="15"/>
      <c r="K18" s="16">
        <f t="shared" si="4"/>
        <v>0</v>
      </c>
      <c r="L18" s="17">
        <f t="shared" si="1"/>
        <v>2.2338066666666667</v>
      </c>
      <c r="M18" s="18">
        <f t="shared" si="2"/>
        <v>1</v>
      </c>
    </row>
    <row r="19" spans="1:13" ht="24" customHeight="1">
      <c r="A19" s="43"/>
      <c r="B19" s="47"/>
      <c r="C19" s="25" t="s">
        <v>28</v>
      </c>
      <c r="D19" s="20">
        <v>72597000</v>
      </c>
      <c r="E19" s="12">
        <v>16025410</v>
      </c>
      <c r="F19" s="13">
        <f>E19+'[1]10월 시세외'!F19</f>
        <v>312004300</v>
      </c>
      <c r="G19" s="14">
        <v>10160640</v>
      </c>
      <c r="H19" s="13">
        <f>G19+'[1]10월 시세외'!H19</f>
        <v>267375030</v>
      </c>
      <c r="I19" s="15"/>
      <c r="J19" s="15"/>
      <c r="K19" s="16">
        <f t="shared" si="4"/>
        <v>44629270</v>
      </c>
      <c r="L19" s="17">
        <f t="shared" si="1"/>
        <v>3.683003843134014</v>
      </c>
      <c r="M19" s="18">
        <f t="shared" si="2"/>
        <v>0.85695943934106034</v>
      </c>
    </row>
    <row r="20" spans="1:13" ht="24" customHeight="1">
      <c r="A20" s="43"/>
      <c r="B20" s="47"/>
      <c r="C20" s="25" t="s">
        <v>29</v>
      </c>
      <c r="D20" s="20">
        <v>592660000</v>
      </c>
      <c r="E20" s="21">
        <v>211791000</v>
      </c>
      <c r="F20" s="13">
        <f>E20+'[1]10월 시세외'!F20</f>
        <v>1395472280</v>
      </c>
      <c r="G20" s="26">
        <v>72721040</v>
      </c>
      <c r="H20" s="13">
        <f>G20+'[1]10월 시세외'!H20</f>
        <v>564087060</v>
      </c>
      <c r="I20" s="15">
        <v>850250</v>
      </c>
      <c r="J20" s="15">
        <v>1781180</v>
      </c>
      <c r="K20" s="16">
        <f t="shared" si="4"/>
        <v>829604040</v>
      </c>
      <c r="L20" s="17">
        <f t="shared" si="1"/>
        <v>0.95178864779131378</v>
      </c>
      <c r="M20" s="18">
        <f t="shared" si="2"/>
        <v>0.40422663214779159</v>
      </c>
    </row>
    <row r="21" spans="1:13" ht="24" customHeight="1">
      <c r="A21" s="43"/>
      <c r="B21" s="47"/>
      <c r="C21" s="27" t="s">
        <v>30</v>
      </c>
      <c r="D21" s="28">
        <v>406100000</v>
      </c>
      <c r="E21" s="12">
        <v>122138780</v>
      </c>
      <c r="F21" s="13">
        <f>E21+'[1]10월 시세외'!F21</f>
        <v>992627990</v>
      </c>
      <c r="G21" s="29">
        <v>77906780</v>
      </c>
      <c r="H21" s="13">
        <f>G21+'[1]10월 시세외'!H21</f>
        <v>535476260</v>
      </c>
      <c r="I21" s="30">
        <v>400220</v>
      </c>
      <c r="J21" s="15"/>
      <c r="K21" s="16">
        <f>F21-H21-J21</f>
        <v>457151730</v>
      </c>
      <c r="L21" s="17">
        <f t="shared" si="1"/>
        <v>1.3185822703767545</v>
      </c>
      <c r="M21" s="18">
        <f>H21/F21</f>
        <v>0.53945311374908944</v>
      </c>
    </row>
    <row r="22" spans="1:13" ht="24" customHeight="1">
      <c r="A22" s="43"/>
      <c r="B22" s="47"/>
      <c r="C22" s="25" t="s">
        <v>31</v>
      </c>
      <c r="D22" s="20">
        <v>2028268000</v>
      </c>
      <c r="E22" s="21">
        <v>1651685210</v>
      </c>
      <c r="F22" s="13">
        <f>E22+'[1]10월 시세외'!F22</f>
        <v>10547802550</v>
      </c>
      <c r="G22" s="31">
        <v>1632350400</v>
      </c>
      <c r="H22" s="13">
        <f>G22+'[1]10월 시세외'!H22</f>
        <v>10237876260</v>
      </c>
      <c r="I22" s="15">
        <v>43376150</v>
      </c>
      <c r="J22" s="15"/>
      <c r="K22" s="16">
        <f t="shared" si="4"/>
        <v>309926290</v>
      </c>
      <c r="L22" s="17">
        <f t="shared" si="1"/>
        <v>5.0475954163848167</v>
      </c>
      <c r="M22" s="18">
        <f t="shared" si="2"/>
        <v>0.97061698031122134</v>
      </c>
    </row>
    <row r="23" spans="1:13" ht="24" customHeight="1" thickBot="1">
      <c r="A23" s="44"/>
      <c r="B23" s="48" t="s">
        <v>32</v>
      </c>
      <c r="C23" s="49"/>
      <c r="D23" s="32">
        <v>2955451000</v>
      </c>
      <c r="E23" s="33">
        <v>25663740</v>
      </c>
      <c r="F23" s="34">
        <f>E23+'[1]10월 시세외'!F23</f>
        <v>19466358710</v>
      </c>
      <c r="G23" s="35">
        <v>94187520</v>
      </c>
      <c r="H23" s="34">
        <f>G23+'[1]10월 시세외'!H23</f>
        <v>1498162730</v>
      </c>
      <c r="I23" s="35">
        <v>35532100</v>
      </c>
      <c r="J23" s="35">
        <v>1016278820</v>
      </c>
      <c r="K23" s="36">
        <f>F23-H23-J23</f>
        <v>16951917160</v>
      </c>
      <c r="L23" s="37">
        <f t="shared" si="1"/>
        <v>0.50691509688369052</v>
      </c>
      <c r="M23" s="38">
        <f>H23/F23</f>
        <v>7.6961631721621557E-2</v>
      </c>
    </row>
    <row r="24" spans="1:13">
      <c r="A24" s="39"/>
    </row>
  </sheetData>
  <mergeCells count="27">
    <mergeCell ref="A1:M1"/>
    <mergeCell ref="A2:C2"/>
    <mergeCell ref="A3:C5"/>
    <mergeCell ref="D3:D5"/>
    <mergeCell ref="E3:F4"/>
    <mergeCell ref="G3:H4"/>
    <mergeCell ref="I3:I5"/>
    <mergeCell ref="J3:J5"/>
    <mergeCell ref="K3:K5"/>
    <mergeCell ref="L3:L5"/>
    <mergeCell ref="M3:M5"/>
    <mergeCell ref="A6:C6"/>
    <mergeCell ref="A7:C7"/>
    <mergeCell ref="A8:A13"/>
    <mergeCell ref="B8:C8"/>
    <mergeCell ref="B9:C9"/>
    <mergeCell ref="B10:C10"/>
    <mergeCell ref="B11:C11"/>
    <mergeCell ref="B12:C12"/>
    <mergeCell ref="B13:C13"/>
    <mergeCell ref="A14:C14"/>
    <mergeCell ref="A15:A23"/>
    <mergeCell ref="B15:C15"/>
    <mergeCell ref="B16:C16"/>
    <mergeCell ref="B17:C17"/>
    <mergeCell ref="B18:B22"/>
    <mergeCell ref="B23:C2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11월 도세외</vt:lpstr>
      <vt:lpstr>11월 시세외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2015-01-28T06:51:27Z</dcterms:created>
  <dcterms:modified xsi:type="dcterms:W3CDTF">2015-03-30T09:03:44Z</dcterms:modified>
</cp:coreProperties>
</file>