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법령 개정\「여수시 지방공무원 정원 규칙」 일부 개정\최종별표\"/>
    </mc:Choice>
  </mc:AlternateContent>
  <xr:revisionPtr revIDLastSave="0" documentId="13_ncr:1_{81F4D8F4-8E10-4C01-8332-82369F5BE269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별표1(총괄)" sheetId="8" r:id="rId1"/>
    <sheet name="별표2-1(본청)" sheetId="2" r:id="rId2"/>
    <sheet name="별표2-2(의회)" sheetId="3" r:id="rId3"/>
    <sheet name="별표2-3(직속기관)" sheetId="4" r:id="rId4"/>
    <sheet name=" 별표 2-4(사업소)" sheetId="5" r:id="rId5"/>
    <sheet name="별표2-5(출장소)" sheetId="6" r:id="rId6"/>
    <sheet name="별표2-6(읍면동)" sheetId="7" r:id="rId7"/>
  </sheets>
  <definedNames>
    <definedName name="_xlnm._FilterDatabase" localSheetId="4" hidden="1">' 별표 2-4(사업소)'!$A$1:$F$85</definedName>
    <definedName name="_xlnm._FilterDatabase" localSheetId="0" hidden="1">'별표1(총괄)'!$A$1:$P$110</definedName>
    <definedName name="_xlnm._FilterDatabase" localSheetId="1" hidden="1">'별표2-1(본청)'!$A$1:$AW$277</definedName>
    <definedName name="_xlnm._FilterDatabase" localSheetId="3" hidden="1">'별표2-3(직속기관)'!$A$1:$M$103</definedName>
    <definedName name="_xlnm._FilterDatabase" localSheetId="6" hidden="1">'별표2-6(읍면동)'!$A$1:$AD$126</definedName>
    <definedName name="_xlnm.Print_Area" localSheetId="4">' 별표 2-4(사업소)'!$A:$G</definedName>
    <definedName name="_xlnm.Print_Area" localSheetId="0">'별표1(총괄)'!$A$1:$Q$112</definedName>
    <definedName name="_xlnm.Print_Area" localSheetId="2">'별표2-2(의회)'!$A$1:$G$27</definedName>
    <definedName name="_xlnm.Print_Area" localSheetId="3">'별표2-3(직속기관)'!$A$1:$N$104</definedName>
    <definedName name="_xlnm.Print_Area" localSheetId="5">'별표2-5(출장소)'!$A$1:$D$21</definedName>
    <definedName name="_xlnm.Print_Area" localSheetId="6">'별표2-6(읍면동)'!$A$1:$AE$127</definedName>
    <definedName name="_xlnm.Print_Titles" localSheetId="4">' 별표 2-4(사업소)'!$1:$4</definedName>
    <definedName name="_xlnm.Print_Titles" localSheetId="0">'별표1(총괄)'!$3:$4</definedName>
    <definedName name="_xlnm.Print_Titles" localSheetId="1">'별표2-1(본청)'!$A:$B,'별표2-1(본청)'!$3:$4</definedName>
    <definedName name="_xlnm.Print_Titles" localSheetId="2">'별표2-2(의회)'!$3:$4</definedName>
    <definedName name="_xlnm.Print_Titles" localSheetId="3">'별표2-3(직속기관)'!$1:$4</definedName>
    <definedName name="_xlnm.Print_Titles" localSheetId="6">'별표2-6(읍면동)'!$A:$B,'별표2-6(읍면동)'!$3:$4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4" l="1"/>
  <c r="C66" i="4" s="1"/>
  <c r="D74" i="4" l="1"/>
  <c r="C74" i="4" s="1"/>
  <c r="H63" i="8" l="1"/>
  <c r="I63" i="8"/>
  <c r="J63" i="8"/>
  <c r="K63" i="8"/>
  <c r="L63" i="8"/>
  <c r="G63" i="8"/>
  <c r="F60" i="8"/>
  <c r="G60" i="8"/>
  <c r="H60" i="8"/>
  <c r="I60" i="8"/>
  <c r="J60" i="8"/>
  <c r="K60" i="8"/>
  <c r="L60" i="8"/>
  <c r="M60" i="8"/>
  <c r="E26" i="8"/>
  <c r="C26" i="8" s="1"/>
  <c r="E27" i="8"/>
  <c r="C27" i="8" s="1"/>
  <c r="E28" i="8"/>
  <c r="C28" i="8" s="1"/>
  <c r="E29" i="8"/>
  <c r="C29" i="8" s="1"/>
  <c r="E30" i="8"/>
  <c r="C30" i="8" s="1"/>
  <c r="C172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D156" i="2"/>
  <c r="C200" i="2" l="1"/>
  <c r="C14" i="7"/>
  <c r="E110" i="8" l="1"/>
  <c r="C110" i="8" s="1"/>
  <c r="E109" i="8"/>
  <c r="C109" i="8" s="1"/>
  <c r="E108" i="8"/>
  <c r="C108" i="8" s="1"/>
  <c r="E107" i="8"/>
  <c r="C107" i="8" s="1"/>
  <c r="E106" i="8"/>
  <c r="C106" i="8" s="1"/>
  <c r="E105" i="8"/>
  <c r="C105" i="8" s="1"/>
  <c r="E104" i="8"/>
  <c r="C104" i="8" s="1"/>
  <c r="E103" i="8"/>
  <c r="C103" i="8" s="1"/>
  <c r="E102" i="8"/>
  <c r="C102" i="8" s="1"/>
  <c r="E101" i="8"/>
  <c r="C101" i="8" s="1"/>
  <c r="E100" i="8"/>
  <c r="C100" i="8" s="1"/>
  <c r="E99" i="8"/>
  <c r="C99" i="8" s="1"/>
  <c r="E98" i="8"/>
  <c r="C98" i="8" s="1"/>
  <c r="E97" i="8"/>
  <c r="C97" i="8" s="1"/>
  <c r="E96" i="8"/>
  <c r="C96" i="8" s="1"/>
  <c r="E95" i="8"/>
  <c r="C95" i="8" s="1"/>
  <c r="E94" i="8"/>
  <c r="C94" i="8" s="1"/>
  <c r="E93" i="8"/>
  <c r="C93" i="8" s="1"/>
  <c r="E92" i="8"/>
  <c r="C92" i="8" s="1"/>
  <c r="E91" i="8"/>
  <c r="C91" i="8" s="1"/>
  <c r="E90" i="8"/>
  <c r="C90" i="8" s="1"/>
  <c r="E89" i="8"/>
  <c r="C89" i="8" s="1"/>
  <c r="E88" i="8"/>
  <c r="C88" i="8" s="1"/>
  <c r="E87" i="8"/>
  <c r="C87" i="8" s="1"/>
  <c r="E86" i="8"/>
  <c r="C86" i="8" s="1"/>
  <c r="E85" i="8"/>
  <c r="C85" i="8" s="1"/>
  <c r="E84" i="8"/>
  <c r="C84" i="8" s="1"/>
  <c r="P83" i="8"/>
  <c r="O83" i="8"/>
  <c r="N83" i="8"/>
  <c r="M83" i="8"/>
  <c r="L83" i="8"/>
  <c r="K83" i="8"/>
  <c r="J83" i="8"/>
  <c r="I83" i="8"/>
  <c r="H83" i="8"/>
  <c r="G83" i="8"/>
  <c r="F83" i="8"/>
  <c r="D83" i="8"/>
  <c r="E82" i="8"/>
  <c r="P81" i="8"/>
  <c r="O81" i="8"/>
  <c r="N81" i="8"/>
  <c r="M81" i="8"/>
  <c r="L81" i="8"/>
  <c r="K81" i="8"/>
  <c r="J81" i="8"/>
  <c r="I81" i="8"/>
  <c r="H81" i="8"/>
  <c r="G81" i="8"/>
  <c r="F81" i="8"/>
  <c r="D81" i="8"/>
  <c r="E80" i="8"/>
  <c r="C80" i="8" s="1"/>
  <c r="E79" i="8"/>
  <c r="C79" i="8" s="1"/>
  <c r="E78" i="8"/>
  <c r="C78" i="8" s="1"/>
  <c r="P77" i="8"/>
  <c r="P76" i="8" s="1"/>
  <c r="O77" i="8"/>
  <c r="O76" i="8" s="1"/>
  <c r="N77" i="8"/>
  <c r="N76" i="8" s="1"/>
  <c r="M77" i="8"/>
  <c r="M76" i="8" s="1"/>
  <c r="L77" i="8"/>
  <c r="L76" i="8" s="1"/>
  <c r="K77" i="8"/>
  <c r="K76" i="8" s="1"/>
  <c r="J77" i="8"/>
  <c r="J76" i="8" s="1"/>
  <c r="I77" i="8"/>
  <c r="I76" i="8" s="1"/>
  <c r="H77" i="8"/>
  <c r="H76" i="8" s="1"/>
  <c r="G77" i="8"/>
  <c r="G76" i="8" s="1"/>
  <c r="F77" i="8"/>
  <c r="F76" i="8" s="1"/>
  <c r="D77" i="8"/>
  <c r="D76" i="8" s="1"/>
  <c r="E75" i="8"/>
  <c r="C75" i="8" s="1"/>
  <c r="E74" i="8"/>
  <c r="C74" i="8" s="1"/>
  <c r="E73" i="8"/>
  <c r="C73" i="8" s="1"/>
  <c r="E72" i="8"/>
  <c r="C72" i="8" s="1"/>
  <c r="P71" i="8"/>
  <c r="O71" i="8"/>
  <c r="N71" i="8"/>
  <c r="M71" i="8"/>
  <c r="L71" i="8"/>
  <c r="K71" i="8"/>
  <c r="J71" i="8"/>
  <c r="I71" i="8"/>
  <c r="H71" i="8"/>
  <c r="G71" i="8"/>
  <c r="F71" i="8"/>
  <c r="D71" i="8"/>
  <c r="E70" i="8"/>
  <c r="C70" i="8" s="1"/>
  <c r="E69" i="8"/>
  <c r="C69" i="8" s="1"/>
  <c r="E68" i="8"/>
  <c r="C68" i="8" s="1"/>
  <c r="E67" i="8"/>
  <c r="C67" i="8" s="1"/>
  <c r="P66" i="8"/>
  <c r="O66" i="8"/>
  <c r="N66" i="8"/>
  <c r="M66" i="8"/>
  <c r="L66" i="8"/>
  <c r="K66" i="8"/>
  <c r="J66" i="8"/>
  <c r="I66" i="8"/>
  <c r="H66" i="8"/>
  <c r="G66" i="8"/>
  <c r="F66" i="8"/>
  <c r="D66" i="8"/>
  <c r="E64" i="8"/>
  <c r="P63" i="8"/>
  <c r="O63" i="8"/>
  <c r="N63" i="8"/>
  <c r="M63" i="8"/>
  <c r="F63" i="8"/>
  <c r="D63" i="8"/>
  <c r="E62" i="8"/>
  <c r="C62" i="8" s="1"/>
  <c r="E61" i="8"/>
  <c r="P60" i="8"/>
  <c r="N60" i="8"/>
  <c r="D60" i="8"/>
  <c r="E59" i="8"/>
  <c r="C59" i="8" s="1"/>
  <c r="E58" i="8"/>
  <c r="C58" i="8" s="1"/>
  <c r="E57" i="8"/>
  <c r="C57" i="8" s="1"/>
  <c r="E56" i="8"/>
  <c r="C56" i="8" s="1"/>
  <c r="L55" i="8"/>
  <c r="K55" i="8"/>
  <c r="J55" i="8"/>
  <c r="I55" i="8"/>
  <c r="H55" i="8"/>
  <c r="G55" i="8"/>
  <c r="E54" i="8"/>
  <c r="C54" i="8" s="1"/>
  <c r="E53" i="8"/>
  <c r="C53" i="8" s="1"/>
  <c r="E52" i="8"/>
  <c r="C52" i="8" s="1"/>
  <c r="E51" i="8"/>
  <c r="C51" i="8" s="1"/>
  <c r="E50" i="8"/>
  <c r="C50" i="8" s="1"/>
  <c r="E49" i="8"/>
  <c r="C49" i="8" s="1"/>
  <c r="L48" i="8"/>
  <c r="K48" i="8"/>
  <c r="J48" i="8"/>
  <c r="I48" i="8"/>
  <c r="H48" i="8"/>
  <c r="G48" i="8"/>
  <c r="E47" i="8"/>
  <c r="C47" i="8" s="1"/>
  <c r="E46" i="8"/>
  <c r="C46" i="8" s="1"/>
  <c r="E45" i="8"/>
  <c r="C45" i="8" s="1"/>
  <c r="E44" i="8"/>
  <c r="C44" i="8" s="1"/>
  <c r="E43" i="8"/>
  <c r="C43" i="8" s="1"/>
  <c r="E42" i="8"/>
  <c r="C42" i="8" s="1"/>
  <c r="P41" i="8"/>
  <c r="O41" i="8"/>
  <c r="N41" i="8"/>
  <c r="M41" i="8"/>
  <c r="L41" i="8"/>
  <c r="K41" i="8"/>
  <c r="J41" i="8"/>
  <c r="I41" i="8"/>
  <c r="H41" i="8"/>
  <c r="G41" i="8"/>
  <c r="F41" i="8"/>
  <c r="D41" i="8"/>
  <c r="E40" i="8"/>
  <c r="C40" i="8" s="1"/>
  <c r="E39" i="8"/>
  <c r="C39" i="8" s="1"/>
  <c r="E38" i="8"/>
  <c r="C38" i="8" s="1"/>
  <c r="E37" i="8"/>
  <c r="C37" i="8" s="1"/>
  <c r="P36" i="8"/>
  <c r="O36" i="8"/>
  <c r="N36" i="8"/>
  <c r="M36" i="8"/>
  <c r="L36" i="8"/>
  <c r="K36" i="8"/>
  <c r="J36" i="8"/>
  <c r="I36" i="8"/>
  <c r="H36" i="8"/>
  <c r="G36" i="8"/>
  <c r="F36" i="8"/>
  <c r="D36" i="8"/>
  <c r="E35" i="8"/>
  <c r="C35" i="8" s="1"/>
  <c r="E34" i="8"/>
  <c r="C34" i="8" s="1"/>
  <c r="E33" i="8"/>
  <c r="C33" i="8" s="1"/>
  <c r="E32" i="8"/>
  <c r="C32" i="8" s="1"/>
  <c r="P31" i="8"/>
  <c r="O31" i="8"/>
  <c r="N31" i="8"/>
  <c r="M31" i="8"/>
  <c r="L31" i="8"/>
  <c r="K31" i="8"/>
  <c r="J31" i="8"/>
  <c r="I31" i="8"/>
  <c r="H31" i="8"/>
  <c r="G31" i="8"/>
  <c r="F31" i="8"/>
  <c r="D31" i="8"/>
  <c r="P25" i="8"/>
  <c r="O25" i="8"/>
  <c r="N25" i="8"/>
  <c r="M25" i="8"/>
  <c r="L25" i="8"/>
  <c r="K25" i="8"/>
  <c r="J25" i="8"/>
  <c r="I25" i="8"/>
  <c r="H25" i="8"/>
  <c r="G25" i="8"/>
  <c r="F25" i="8"/>
  <c r="D25" i="8"/>
  <c r="E24" i="8"/>
  <c r="C24" i="8" s="1"/>
  <c r="E23" i="8"/>
  <c r="C23" i="8" s="1"/>
  <c r="E22" i="8"/>
  <c r="C22" i="8" s="1"/>
  <c r="E21" i="8"/>
  <c r="C21" i="8" s="1"/>
  <c r="E20" i="8"/>
  <c r="C20" i="8" s="1"/>
  <c r="E19" i="8"/>
  <c r="C19" i="8" s="1"/>
  <c r="P18" i="8"/>
  <c r="O18" i="8"/>
  <c r="N18" i="8"/>
  <c r="M18" i="8"/>
  <c r="L18" i="8"/>
  <c r="K18" i="8"/>
  <c r="J18" i="8"/>
  <c r="I18" i="8"/>
  <c r="H18" i="8"/>
  <c r="G18" i="8"/>
  <c r="F18" i="8"/>
  <c r="D18" i="8"/>
  <c r="E17" i="8"/>
  <c r="C17" i="8" s="1"/>
  <c r="E16" i="8"/>
  <c r="C16" i="8" s="1"/>
  <c r="E15" i="8"/>
  <c r="C15" i="8" s="1"/>
  <c r="E14" i="8"/>
  <c r="C14" i="8" s="1"/>
  <c r="E13" i="8"/>
  <c r="C13" i="8" s="1"/>
  <c r="P12" i="8"/>
  <c r="O12" i="8"/>
  <c r="N12" i="8"/>
  <c r="M12" i="8"/>
  <c r="L12" i="8"/>
  <c r="K12" i="8"/>
  <c r="J12" i="8"/>
  <c r="I12" i="8"/>
  <c r="H12" i="8"/>
  <c r="G12" i="8"/>
  <c r="F12" i="8"/>
  <c r="D12" i="8"/>
  <c r="E11" i="8"/>
  <c r="C11" i="8" s="1"/>
  <c r="E10" i="8"/>
  <c r="C10" i="8" s="1"/>
  <c r="E9" i="8"/>
  <c r="C9" i="8" s="1"/>
  <c r="E8" i="8"/>
  <c r="C8" i="8" s="1"/>
  <c r="P7" i="8"/>
  <c r="O7" i="8"/>
  <c r="N7" i="8"/>
  <c r="M7" i="8"/>
  <c r="L7" i="8"/>
  <c r="K7" i="8"/>
  <c r="J7" i="8"/>
  <c r="I7" i="8"/>
  <c r="H7" i="8"/>
  <c r="F7" i="8"/>
  <c r="D7" i="8"/>
  <c r="C247" i="2"/>
  <c r="D39" i="4"/>
  <c r="C39" i="4" s="1"/>
  <c r="C83" i="8" l="1"/>
  <c r="E83" i="8"/>
  <c r="I6" i="8"/>
  <c r="J65" i="8"/>
  <c r="C61" i="8"/>
  <c r="C60" i="8" s="1"/>
  <c r="C82" i="8"/>
  <c r="C81" i="8" s="1"/>
  <c r="O65" i="8"/>
  <c r="C64" i="8"/>
  <c r="C63" i="8" s="1"/>
  <c r="H65" i="8"/>
  <c r="I65" i="8"/>
  <c r="C77" i="8"/>
  <c r="C76" i="8" s="1"/>
  <c r="F65" i="8"/>
  <c r="F55" i="8" s="1"/>
  <c r="F48" i="8" s="1"/>
  <c r="F6" i="8" s="1"/>
  <c r="P65" i="8"/>
  <c r="P5" i="8" s="1"/>
  <c r="D65" i="8"/>
  <c r="D55" i="8" s="1"/>
  <c r="D48" i="8" s="1"/>
  <c r="D6" i="8" s="1"/>
  <c r="D5" i="8" s="1"/>
  <c r="K65" i="8"/>
  <c r="L65" i="8"/>
  <c r="E7" i="8"/>
  <c r="E36" i="8"/>
  <c r="C36" i="8" s="1"/>
  <c r="E63" i="8"/>
  <c r="G6" i="8"/>
  <c r="J6" i="8"/>
  <c r="J5" i="8" s="1"/>
  <c r="O6" i="8"/>
  <c r="O5" i="8" s="1"/>
  <c r="K6" i="8"/>
  <c r="L6" i="8"/>
  <c r="N65" i="8"/>
  <c r="N55" i="8" s="1"/>
  <c r="N48" i="8" s="1"/>
  <c r="N6" i="8" s="1"/>
  <c r="N5" i="8" s="1"/>
  <c r="C66" i="8"/>
  <c r="E18" i="8"/>
  <c r="C12" i="8"/>
  <c r="E12" i="8"/>
  <c r="C31" i="8"/>
  <c r="E31" i="8"/>
  <c r="E41" i="8"/>
  <c r="E71" i="8"/>
  <c r="E81" i="8"/>
  <c r="H6" i="8"/>
  <c r="E60" i="8"/>
  <c r="M65" i="8"/>
  <c r="M55" i="8" s="1"/>
  <c r="M48" i="8" s="1"/>
  <c r="M6" i="8" s="1"/>
  <c r="M5" i="8" s="1"/>
  <c r="C7" i="8"/>
  <c r="E25" i="8"/>
  <c r="E66" i="8"/>
  <c r="C71" i="8"/>
  <c r="C41" i="8"/>
  <c r="C25" i="8"/>
  <c r="C48" i="8"/>
  <c r="C18" i="8"/>
  <c r="E77" i="8"/>
  <c r="E76" i="8" s="1"/>
  <c r="G65" i="8"/>
  <c r="I5" i="8" l="1"/>
  <c r="E65" i="8"/>
  <c r="H5" i="8"/>
  <c r="L5" i="8"/>
  <c r="K5" i="8"/>
  <c r="G5" i="8"/>
  <c r="E55" i="8"/>
  <c r="C55" i="8" s="1"/>
  <c r="C6" i="8" s="1"/>
  <c r="C65" i="8"/>
  <c r="E48" i="8"/>
  <c r="E6" i="8"/>
  <c r="F5" i="8"/>
  <c r="E5" i="8" l="1"/>
  <c r="C5" i="8"/>
  <c r="E16" i="4"/>
  <c r="C162" i="2" l="1"/>
  <c r="C106" i="7" l="1"/>
  <c r="C178" i="2"/>
  <c r="C114" i="2" l="1"/>
  <c r="E37" i="4" l="1"/>
  <c r="C72" i="7" l="1"/>
  <c r="C96" i="7"/>
  <c r="C90" i="7"/>
  <c r="D87" i="4" l="1"/>
  <c r="D88" i="4"/>
  <c r="I88" i="4"/>
  <c r="C75" i="5"/>
  <c r="C76" i="5"/>
  <c r="C77" i="5"/>
  <c r="C88" i="4" l="1"/>
  <c r="C17" i="7"/>
  <c r="D32" i="2" l="1"/>
  <c r="C101" i="2" l="1"/>
  <c r="C81" i="2" l="1"/>
  <c r="C59" i="2" l="1"/>
  <c r="C74" i="5" l="1"/>
  <c r="C78" i="5"/>
  <c r="C79" i="5"/>
  <c r="C80" i="5"/>
  <c r="C81" i="5"/>
  <c r="C82" i="5"/>
  <c r="C83" i="5"/>
  <c r="C84" i="5"/>
  <c r="C85" i="5"/>
  <c r="F16" i="4" l="1"/>
  <c r="I55" i="4" l="1"/>
  <c r="I27" i="4"/>
  <c r="I102" i="4" l="1"/>
  <c r="I101" i="4"/>
  <c r="M100" i="4"/>
  <c r="L100" i="4"/>
  <c r="K100" i="4"/>
  <c r="J100" i="4"/>
  <c r="I99" i="4"/>
  <c r="M98" i="4"/>
  <c r="L98" i="4"/>
  <c r="K98" i="4"/>
  <c r="J98" i="4"/>
  <c r="I97" i="4"/>
  <c r="I96" i="4"/>
  <c r="I91" i="4"/>
  <c r="I95" i="4"/>
  <c r="I94" i="4"/>
  <c r="I93" i="4"/>
  <c r="I92" i="4"/>
  <c r="I90" i="4"/>
  <c r="I89" i="4"/>
  <c r="I87" i="4"/>
  <c r="C87" i="4" s="1"/>
  <c r="M86" i="4"/>
  <c r="L86" i="4"/>
  <c r="K86" i="4"/>
  <c r="J86" i="4"/>
  <c r="I85" i="4"/>
  <c r="I84" i="4"/>
  <c r="I83" i="4"/>
  <c r="I82" i="4"/>
  <c r="I81" i="4"/>
  <c r="I80" i="4"/>
  <c r="I79" i="4"/>
  <c r="I78" i="4"/>
  <c r="I76" i="4"/>
  <c r="I75" i="4"/>
  <c r="I73" i="4"/>
  <c r="I72" i="4"/>
  <c r="I71" i="4"/>
  <c r="I70" i="4"/>
  <c r="I69" i="4"/>
  <c r="I68" i="4"/>
  <c r="I67" i="4"/>
  <c r="I65" i="4"/>
  <c r="M64" i="4"/>
  <c r="L64" i="4"/>
  <c r="K64" i="4"/>
  <c r="J64" i="4"/>
  <c r="I63" i="4"/>
  <c r="I62" i="4"/>
  <c r="I61" i="4"/>
  <c r="I60" i="4"/>
  <c r="I59" i="4"/>
  <c r="I58" i="4"/>
  <c r="I57" i="4"/>
  <c r="I56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8" i="4"/>
  <c r="M37" i="4"/>
  <c r="L37" i="4"/>
  <c r="K37" i="4"/>
  <c r="J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9" i="4"/>
  <c r="I18" i="4"/>
  <c r="I17" i="4"/>
  <c r="M16" i="4"/>
  <c r="L16" i="4"/>
  <c r="K16" i="4"/>
  <c r="J16" i="4"/>
  <c r="I15" i="4"/>
  <c r="I14" i="4"/>
  <c r="I13" i="4"/>
  <c r="I12" i="4"/>
  <c r="I11" i="4"/>
  <c r="M10" i="4"/>
  <c r="L10" i="4"/>
  <c r="K10" i="4"/>
  <c r="J10" i="4"/>
  <c r="I9" i="4"/>
  <c r="I8" i="4"/>
  <c r="M7" i="4"/>
  <c r="L7" i="4"/>
  <c r="K7" i="4"/>
  <c r="J7" i="4"/>
  <c r="I10" i="4" l="1"/>
  <c r="I100" i="4"/>
  <c r="I7" i="4"/>
  <c r="I16" i="4"/>
  <c r="L6" i="4"/>
  <c r="I98" i="4"/>
  <c r="I86" i="4"/>
  <c r="K6" i="4"/>
  <c r="M6" i="4"/>
  <c r="I37" i="4"/>
  <c r="J6" i="4"/>
  <c r="I64" i="4"/>
  <c r="I6" i="4" l="1"/>
  <c r="C81" i="7"/>
  <c r="C82" i="7"/>
  <c r="C83" i="7"/>
  <c r="C84" i="7"/>
  <c r="C85" i="7"/>
  <c r="C86" i="7"/>
  <c r="C87" i="7"/>
  <c r="C88" i="7"/>
  <c r="C89" i="7"/>
  <c r="C91" i="7"/>
  <c r="C92" i="7"/>
  <c r="C93" i="7"/>
  <c r="C94" i="7"/>
  <c r="C95" i="7"/>
  <c r="C97" i="7"/>
  <c r="C98" i="7"/>
  <c r="C99" i="7"/>
  <c r="C100" i="7"/>
  <c r="C101" i="7"/>
  <c r="C102" i="7"/>
  <c r="C103" i="7"/>
  <c r="C104" i="7"/>
  <c r="C80" i="7"/>
  <c r="C60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10" i="7"/>
  <c r="C11" i="7"/>
  <c r="C12" i="7"/>
  <c r="C13" i="7"/>
  <c r="C15" i="7"/>
  <c r="C16" i="7"/>
  <c r="C18" i="7"/>
  <c r="C19" i="7"/>
  <c r="C20" i="7"/>
  <c r="C21" i="7"/>
  <c r="C22" i="7"/>
  <c r="C23" i="7"/>
  <c r="C24" i="7"/>
  <c r="C25" i="7"/>
  <c r="C26" i="7"/>
  <c r="C9" i="7"/>
  <c r="C79" i="7" l="1"/>
  <c r="F220" i="2" l="1"/>
  <c r="G220" i="2"/>
  <c r="D79" i="7" l="1"/>
  <c r="C61" i="2" l="1"/>
  <c r="E7" i="4" l="1"/>
  <c r="F7" i="4"/>
  <c r="G7" i="4"/>
  <c r="H7" i="4"/>
  <c r="D5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U95" i="2"/>
  <c r="AU32" i="2"/>
  <c r="AS220" i="2" l="1"/>
  <c r="AT220" i="2"/>
  <c r="AU220" i="2"/>
  <c r="AV220" i="2"/>
  <c r="AW220" i="2"/>
  <c r="C213" i="2"/>
  <c r="C181" i="2"/>
  <c r="C179" i="2"/>
  <c r="AT95" i="2"/>
  <c r="AS95" i="2"/>
  <c r="AS32" i="2"/>
  <c r="AT32" i="2"/>
  <c r="AI220" i="2" l="1"/>
  <c r="AI95" i="2"/>
  <c r="C55" i="2"/>
  <c r="AI32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V273" i="2"/>
  <c r="H273" i="2"/>
  <c r="I273" i="2"/>
  <c r="J273" i="2"/>
  <c r="K273" i="2"/>
  <c r="L273" i="2"/>
  <c r="M273" i="2"/>
  <c r="N273" i="2"/>
  <c r="O273" i="2"/>
  <c r="P273" i="2"/>
  <c r="Q273" i="2"/>
  <c r="R273" i="2"/>
  <c r="U273" i="2"/>
  <c r="W273" i="2"/>
  <c r="X273" i="2"/>
  <c r="Y273" i="2"/>
  <c r="Z273" i="2"/>
  <c r="AA273" i="2"/>
  <c r="AB273" i="2"/>
  <c r="AC273" i="2"/>
  <c r="AD273" i="2"/>
  <c r="AE273" i="2"/>
  <c r="AF273" i="2"/>
  <c r="AG273" i="2"/>
  <c r="AH273" i="2"/>
  <c r="AJ273" i="2"/>
  <c r="AK273" i="2"/>
  <c r="AL273" i="2"/>
  <c r="AM273" i="2"/>
  <c r="AN273" i="2"/>
  <c r="AO273" i="2"/>
  <c r="AP273" i="2"/>
  <c r="AQ273" i="2"/>
  <c r="AR273" i="2"/>
  <c r="AT273" i="2"/>
  <c r="AV273" i="2"/>
  <c r="AW273" i="2"/>
  <c r="V11" i="2"/>
  <c r="V15" i="2"/>
  <c r="V32" i="2"/>
  <c r="V95" i="2"/>
  <c r="V220" i="2"/>
  <c r="T220" i="2"/>
  <c r="T11" i="2"/>
  <c r="T15" i="2"/>
  <c r="T32" i="2"/>
  <c r="T95" i="2"/>
  <c r="S220" i="2"/>
  <c r="U220" i="2"/>
  <c r="W220" i="2"/>
  <c r="S95" i="2"/>
  <c r="U95" i="2"/>
  <c r="W95" i="2"/>
  <c r="N11" i="2"/>
  <c r="O11" i="2"/>
  <c r="P11" i="2"/>
  <c r="Q11" i="2"/>
  <c r="R11" i="2"/>
  <c r="S11" i="2"/>
  <c r="U11" i="2"/>
  <c r="W11" i="2"/>
  <c r="X11" i="2"/>
  <c r="R15" i="2"/>
  <c r="R32" i="2"/>
  <c r="S32" i="2"/>
  <c r="U32" i="2"/>
  <c r="W32" i="2"/>
  <c r="S15" i="2"/>
  <c r="M95" i="2"/>
  <c r="G95" i="2"/>
  <c r="V8" i="2" l="1"/>
  <c r="V5" i="2" s="1"/>
  <c r="T8" i="2"/>
  <c r="T5" i="2" s="1"/>
  <c r="S8" i="2"/>
  <c r="S5" i="2" s="1"/>
  <c r="AT15" i="2" l="1"/>
  <c r="AU15" i="2"/>
  <c r="AU8" i="2" s="1"/>
  <c r="AU5" i="2" s="1"/>
  <c r="AS15" i="2"/>
  <c r="AS8" i="2" s="1"/>
  <c r="AS5" i="2" s="1"/>
  <c r="C10" i="2"/>
  <c r="AI15" i="2"/>
  <c r="AI8" i="2" s="1"/>
  <c r="AI5" i="2" s="1"/>
  <c r="AJ15" i="2"/>
  <c r="C29" i="2"/>
  <c r="U15" i="2"/>
  <c r="U270" i="2"/>
  <c r="U268" i="2"/>
  <c r="W15" i="2"/>
  <c r="P15" i="2"/>
  <c r="C25" i="2"/>
  <c r="C28" i="2"/>
  <c r="C16" i="2"/>
  <c r="C12" i="2"/>
  <c r="C13" i="2"/>
  <c r="C14" i="2"/>
  <c r="C17" i="2"/>
  <c r="C18" i="2"/>
  <c r="C19" i="2"/>
  <c r="C20" i="2"/>
  <c r="C21" i="2"/>
  <c r="C22" i="2"/>
  <c r="C23" i="2"/>
  <c r="C24" i="2"/>
  <c r="C26" i="2"/>
  <c r="C27" i="2"/>
  <c r="C30" i="2"/>
  <c r="C31" i="2"/>
  <c r="U8" i="2" l="1"/>
  <c r="U5" i="2" s="1"/>
  <c r="C11" i="2"/>
  <c r="D9" i="5"/>
  <c r="C8" i="5"/>
  <c r="C7" i="5" s="1"/>
  <c r="C10" i="5"/>
  <c r="C11" i="5"/>
  <c r="C12" i="5"/>
  <c r="C13" i="5"/>
  <c r="C14" i="5"/>
  <c r="C15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9" i="2" l="1"/>
  <c r="C16" i="5"/>
  <c r="C52" i="5"/>
  <c r="C35" i="5"/>
  <c r="C9" i="5"/>
  <c r="C73" i="5"/>
  <c r="C6" i="5" l="1"/>
  <c r="C5" i="5" s="1"/>
  <c r="C7" i="2"/>
  <c r="AN270" i="2"/>
  <c r="AN268" i="2"/>
  <c r="AN220" i="2"/>
  <c r="AN95" i="2"/>
  <c r="AN32" i="2"/>
  <c r="AN15" i="2"/>
  <c r="AN11" i="2"/>
  <c r="AO270" i="2"/>
  <c r="AO268" i="2"/>
  <c r="AO220" i="2"/>
  <c r="AO95" i="2"/>
  <c r="AO32" i="2"/>
  <c r="AO15" i="2"/>
  <c r="AO11" i="2"/>
  <c r="AT270" i="2"/>
  <c r="AT268" i="2"/>
  <c r="AT8" i="2" s="1"/>
  <c r="AR270" i="2"/>
  <c r="AR268" i="2"/>
  <c r="AR220" i="2"/>
  <c r="AR95" i="2"/>
  <c r="AR32" i="2"/>
  <c r="AR15" i="2"/>
  <c r="AR11" i="2"/>
  <c r="AB270" i="2"/>
  <c r="AB268" i="2"/>
  <c r="AB220" i="2"/>
  <c r="AB95" i="2"/>
  <c r="AB32" i="2"/>
  <c r="AB15" i="2"/>
  <c r="AA270" i="2"/>
  <c r="AA268" i="2"/>
  <c r="AA220" i="2"/>
  <c r="AA95" i="2"/>
  <c r="AA32" i="2"/>
  <c r="AA15" i="2"/>
  <c r="W270" i="2"/>
  <c r="W268" i="2"/>
  <c r="W8" i="2" s="1"/>
  <c r="R270" i="2"/>
  <c r="Q270" i="2"/>
  <c r="R268" i="2"/>
  <c r="Q268" i="2"/>
  <c r="R220" i="2"/>
  <c r="Q220" i="2"/>
  <c r="R95" i="2"/>
  <c r="Q95" i="2"/>
  <c r="Q32" i="2"/>
  <c r="Q15" i="2"/>
  <c r="O270" i="2"/>
  <c r="O268" i="2"/>
  <c r="O220" i="2"/>
  <c r="O95" i="2"/>
  <c r="O32" i="2"/>
  <c r="O15" i="2"/>
  <c r="K270" i="2"/>
  <c r="K268" i="2"/>
  <c r="K220" i="2"/>
  <c r="K95" i="2"/>
  <c r="K32" i="2"/>
  <c r="K15" i="2"/>
  <c r="K11" i="2"/>
  <c r="M270" i="2"/>
  <c r="M268" i="2"/>
  <c r="M220" i="2"/>
  <c r="M32" i="2"/>
  <c r="M15" i="2"/>
  <c r="M11" i="2"/>
  <c r="G11" i="2"/>
  <c r="G15" i="2"/>
  <c r="G32" i="2"/>
  <c r="F273" i="2"/>
  <c r="F270" i="2"/>
  <c r="F268" i="2"/>
  <c r="F95" i="2"/>
  <c r="F32" i="2"/>
  <c r="F15" i="2"/>
  <c r="F11" i="2"/>
  <c r="W5" i="2" l="1"/>
  <c r="M8" i="2"/>
  <c r="M5" i="2" s="1"/>
  <c r="R8" i="2"/>
  <c r="R5" i="2" s="1"/>
  <c r="AN8" i="2"/>
  <c r="AN5" i="2" s="1"/>
  <c r="AO8" i="2"/>
  <c r="AO5" i="2" s="1"/>
  <c r="AT5" i="2"/>
  <c r="AR8" i="2"/>
  <c r="AR5" i="2" s="1"/>
  <c r="AA8" i="2"/>
  <c r="AA5" i="2" s="1"/>
  <c r="AB8" i="2"/>
  <c r="AB5" i="2" s="1"/>
  <c r="O8" i="2"/>
  <c r="O5" i="2" s="1"/>
  <c r="Q8" i="2"/>
  <c r="Q5" i="2" s="1"/>
  <c r="K8" i="2"/>
  <c r="K5" i="2" s="1"/>
  <c r="F8" i="2"/>
  <c r="F5" i="2" s="1"/>
  <c r="G8" i="2"/>
  <c r="G5" i="2" s="1"/>
  <c r="C78" i="2" l="1"/>
  <c r="C74" i="7" l="1"/>
  <c r="C222" i="2" l="1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D29" i="4" l="1"/>
  <c r="C29" i="4" s="1"/>
  <c r="D77" i="4"/>
  <c r="D21" i="4"/>
  <c r="C21" i="4" l="1"/>
  <c r="D91" i="4" l="1"/>
  <c r="C91" i="4" s="1"/>
  <c r="D83" i="4"/>
  <c r="C83" i="4" s="1"/>
  <c r="D60" i="4"/>
  <c r="C190" i="2"/>
  <c r="C124" i="2"/>
  <c r="C209" i="2"/>
  <c r="C195" i="2"/>
  <c r="C71" i="7"/>
  <c r="C60" i="4" l="1"/>
  <c r="C126" i="7" l="1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78" i="7"/>
  <c r="C77" i="7"/>
  <c r="C76" i="7"/>
  <c r="C75" i="7"/>
  <c r="C73" i="7"/>
  <c r="C70" i="7"/>
  <c r="C69" i="7"/>
  <c r="C68" i="7"/>
  <c r="C67" i="7"/>
  <c r="C66" i="7"/>
  <c r="C65" i="7"/>
  <c r="C64" i="7"/>
  <c r="C63" i="7"/>
  <c r="C62" i="7"/>
  <c r="C61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C28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8" i="7"/>
  <c r="AD7" i="7"/>
  <c r="AD6" i="7" s="1"/>
  <c r="AC7" i="7"/>
  <c r="AB7" i="7"/>
  <c r="AA7" i="7"/>
  <c r="Z7" i="7"/>
  <c r="Y7" i="7"/>
  <c r="X7" i="7"/>
  <c r="W7" i="7"/>
  <c r="V7" i="7"/>
  <c r="U7" i="7"/>
  <c r="T7" i="7"/>
  <c r="S7" i="7"/>
  <c r="S6" i="7" s="1"/>
  <c r="R7" i="7"/>
  <c r="Q7" i="7"/>
  <c r="P7" i="7"/>
  <c r="O7" i="7"/>
  <c r="N7" i="7"/>
  <c r="M7" i="7"/>
  <c r="L7" i="7"/>
  <c r="K7" i="7"/>
  <c r="J7" i="7"/>
  <c r="I7" i="7"/>
  <c r="H7" i="7"/>
  <c r="H6" i="7" s="1"/>
  <c r="G7" i="7"/>
  <c r="F7" i="7"/>
  <c r="E7" i="7"/>
  <c r="D7" i="7"/>
  <c r="C18" i="6"/>
  <c r="C15" i="6"/>
  <c r="C12" i="6"/>
  <c r="C7" i="6"/>
  <c r="F73" i="5"/>
  <c r="E73" i="5"/>
  <c r="D73" i="5"/>
  <c r="F52" i="5"/>
  <c r="E52" i="5"/>
  <c r="D52" i="5"/>
  <c r="F35" i="5"/>
  <c r="E35" i="5"/>
  <c r="D35" i="5"/>
  <c r="F16" i="5"/>
  <c r="E16" i="5"/>
  <c r="D16" i="5"/>
  <c r="F9" i="5"/>
  <c r="E9" i="5"/>
  <c r="F7" i="5"/>
  <c r="E7" i="5"/>
  <c r="D7" i="5"/>
  <c r="D102" i="4"/>
  <c r="D101" i="4"/>
  <c r="H100" i="4"/>
  <c r="G100" i="4"/>
  <c r="F100" i="4"/>
  <c r="E100" i="4"/>
  <c r="D99" i="4"/>
  <c r="H98" i="4"/>
  <c r="G98" i="4"/>
  <c r="F98" i="4"/>
  <c r="E98" i="4"/>
  <c r="D97" i="4"/>
  <c r="D96" i="4"/>
  <c r="D95" i="4"/>
  <c r="C95" i="4" s="1"/>
  <c r="D94" i="4"/>
  <c r="D93" i="4"/>
  <c r="C93" i="4" s="1"/>
  <c r="D92" i="4"/>
  <c r="D90" i="4"/>
  <c r="C90" i="4" s="1"/>
  <c r="D89" i="4"/>
  <c r="H86" i="4"/>
  <c r="G86" i="4"/>
  <c r="F86" i="4"/>
  <c r="E86" i="4"/>
  <c r="D85" i="4"/>
  <c r="D84" i="4"/>
  <c r="D82" i="4"/>
  <c r="D81" i="4"/>
  <c r="D80" i="4"/>
  <c r="D79" i="4"/>
  <c r="D78" i="4"/>
  <c r="C78" i="4" s="1"/>
  <c r="D76" i="4"/>
  <c r="D75" i="4"/>
  <c r="D73" i="4"/>
  <c r="D72" i="4"/>
  <c r="D71" i="4"/>
  <c r="D70" i="4"/>
  <c r="C70" i="4" s="1"/>
  <c r="D69" i="4"/>
  <c r="D68" i="4"/>
  <c r="D67" i="4"/>
  <c r="D65" i="4"/>
  <c r="H64" i="4"/>
  <c r="G64" i="4"/>
  <c r="F64" i="4"/>
  <c r="E64" i="4"/>
  <c r="D63" i="4"/>
  <c r="D62" i="4"/>
  <c r="D61" i="4"/>
  <c r="D59" i="4"/>
  <c r="D58" i="4"/>
  <c r="D57" i="4"/>
  <c r="D56" i="4"/>
  <c r="D55" i="4"/>
  <c r="C55" i="4" s="1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C40" i="4" s="1"/>
  <c r="D38" i="4"/>
  <c r="H37" i="4"/>
  <c r="G37" i="4"/>
  <c r="F37" i="4"/>
  <c r="D36" i="4"/>
  <c r="D35" i="4"/>
  <c r="D34" i="4"/>
  <c r="D33" i="4"/>
  <c r="D32" i="4"/>
  <c r="D31" i="4"/>
  <c r="D30" i="4"/>
  <c r="D28" i="4"/>
  <c r="D27" i="4"/>
  <c r="C27" i="4" s="1"/>
  <c r="D26" i="4"/>
  <c r="D25" i="4"/>
  <c r="D24" i="4"/>
  <c r="D23" i="4"/>
  <c r="D22" i="4"/>
  <c r="D20" i="4"/>
  <c r="D19" i="4"/>
  <c r="D18" i="4"/>
  <c r="D17" i="4"/>
  <c r="H16" i="4"/>
  <c r="G16" i="4"/>
  <c r="D15" i="4"/>
  <c r="D14" i="4"/>
  <c r="D13" i="4"/>
  <c r="D12" i="4"/>
  <c r="D11" i="4"/>
  <c r="H10" i="4"/>
  <c r="G10" i="4"/>
  <c r="F10" i="4"/>
  <c r="E10" i="4"/>
  <c r="D9" i="4"/>
  <c r="D8" i="4"/>
  <c r="C26" i="3"/>
  <c r="D25" i="3"/>
  <c r="C25" i="3" s="1"/>
  <c r="C24" i="3"/>
  <c r="C23" i="3"/>
  <c r="D22" i="3"/>
  <c r="C22" i="3" s="1"/>
  <c r="C21" i="3"/>
  <c r="C20" i="3"/>
  <c r="C19" i="3"/>
  <c r="C18" i="3"/>
  <c r="F17" i="3"/>
  <c r="E17" i="3" s="1"/>
  <c r="D17" i="3"/>
  <c r="C16" i="3"/>
  <c r="C15" i="3"/>
  <c r="C14" i="3"/>
  <c r="C13" i="3"/>
  <c r="F12" i="3"/>
  <c r="D12" i="3"/>
  <c r="C11" i="3"/>
  <c r="C10" i="3"/>
  <c r="F9" i="3"/>
  <c r="C8" i="3"/>
  <c r="D7" i="3"/>
  <c r="C7" i="3" s="1"/>
  <c r="C276" i="2"/>
  <c r="C275" i="2"/>
  <c r="C274" i="2"/>
  <c r="E273" i="2"/>
  <c r="D273" i="2"/>
  <c r="C272" i="2"/>
  <c r="C271" i="2"/>
  <c r="AW270" i="2"/>
  <c r="AV270" i="2"/>
  <c r="AQ270" i="2"/>
  <c r="AP270" i="2"/>
  <c r="AM270" i="2"/>
  <c r="AL270" i="2"/>
  <c r="AK270" i="2"/>
  <c r="AJ270" i="2"/>
  <c r="AH270" i="2"/>
  <c r="AG270" i="2"/>
  <c r="AF270" i="2"/>
  <c r="AE270" i="2"/>
  <c r="AD270" i="2"/>
  <c r="AC270" i="2"/>
  <c r="Z270" i="2"/>
  <c r="Y270" i="2"/>
  <c r="X270" i="2"/>
  <c r="P270" i="2"/>
  <c r="N270" i="2"/>
  <c r="L270" i="2"/>
  <c r="J270" i="2"/>
  <c r="I270" i="2"/>
  <c r="H270" i="2"/>
  <c r="E270" i="2"/>
  <c r="D270" i="2"/>
  <c r="C269" i="2"/>
  <c r="AW268" i="2"/>
  <c r="AV268" i="2"/>
  <c r="AQ268" i="2"/>
  <c r="AP268" i="2"/>
  <c r="AM268" i="2"/>
  <c r="AL268" i="2"/>
  <c r="AK268" i="2"/>
  <c r="AJ268" i="2"/>
  <c r="AH268" i="2"/>
  <c r="AG268" i="2"/>
  <c r="AF268" i="2"/>
  <c r="AE268" i="2"/>
  <c r="AD268" i="2"/>
  <c r="AC268" i="2"/>
  <c r="Z268" i="2"/>
  <c r="Y268" i="2"/>
  <c r="X268" i="2"/>
  <c r="P268" i="2"/>
  <c r="N268" i="2"/>
  <c r="L268" i="2"/>
  <c r="J268" i="2"/>
  <c r="I268" i="2"/>
  <c r="H268" i="2"/>
  <c r="E268" i="2"/>
  <c r="D268" i="2"/>
  <c r="C221" i="2"/>
  <c r="AQ220" i="2"/>
  <c r="AP220" i="2"/>
  <c r="AM220" i="2"/>
  <c r="AL220" i="2"/>
  <c r="AK220" i="2"/>
  <c r="AJ220" i="2"/>
  <c r="AH220" i="2"/>
  <c r="AG220" i="2"/>
  <c r="AF220" i="2"/>
  <c r="AE220" i="2"/>
  <c r="AD220" i="2"/>
  <c r="AC220" i="2"/>
  <c r="Z220" i="2"/>
  <c r="Y220" i="2"/>
  <c r="X220" i="2"/>
  <c r="P220" i="2"/>
  <c r="N220" i="2"/>
  <c r="L220" i="2"/>
  <c r="J220" i="2"/>
  <c r="I220" i="2"/>
  <c r="H220" i="2"/>
  <c r="E220" i="2"/>
  <c r="D220" i="2"/>
  <c r="C219" i="2"/>
  <c r="C218" i="2"/>
  <c r="C217" i="2"/>
  <c r="C216" i="2"/>
  <c r="C215" i="2"/>
  <c r="C214" i="2"/>
  <c r="C212" i="2"/>
  <c r="C211" i="2"/>
  <c r="C210" i="2"/>
  <c r="C208" i="2"/>
  <c r="C207" i="2"/>
  <c r="C206" i="2"/>
  <c r="C205" i="2"/>
  <c r="C204" i="2"/>
  <c r="C203" i="2"/>
  <c r="C202" i="2"/>
  <c r="C201" i="2"/>
  <c r="C199" i="2"/>
  <c r="C198" i="2"/>
  <c r="C197" i="2"/>
  <c r="C196" i="2"/>
  <c r="C194" i="2"/>
  <c r="C193" i="2"/>
  <c r="C192" i="2"/>
  <c r="C191" i="2"/>
  <c r="C189" i="2"/>
  <c r="C188" i="2"/>
  <c r="C187" i="2"/>
  <c r="C186" i="2"/>
  <c r="C185" i="2"/>
  <c r="C184" i="2"/>
  <c r="C183" i="2"/>
  <c r="C182" i="2"/>
  <c r="C180" i="2"/>
  <c r="C177" i="2"/>
  <c r="C176" i="2"/>
  <c r="C175" i="2"/>
  <c r="C174" i="2"/>
  <c r="C173" i="2"/>
  <c r="C171" i="2"/>
  <c r="C170" i="2"/>
  <c r="C169" i="2"/>
  <c r="C168" i="2"/>
  <c r="C167" i="2"/>
  <c r="C166" i="2"/>
  <c r="C165" i="2"/>
  <c r="C164" i="2"/>
  <c r="C163" i="2"/>
  <c r="C161" i="2"/>
  <c r="C160" i="2"/>
  <c r="C159" i="2"/>
  <c r="C158" i="2"/>
  <c r="C157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3" i="2"/>
  <c r="C122" i="2"/>
  <c r="C121" i="2"/>
  <c r="C120" i="2"/>
  <c r="C119" i="2"/>
  <c r="C118" i="2"/>
  <c r="C117" i="2"/>
  <c r="C116" i="2"/>
  <c r="C115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0" i="2"/>
  <c r="C99" i="2"/>
  <c r="C98" i="2"/>
  <c r="C97" i="2"/>
  <c r="C96" i="2"/>
  <c r="AW95" i="2"/>
  <c r="AV95" i="2"/>
  <c r="AQ95" i="2"/>
  <c r="AP95" i="2"/>
  <c r="AM95" i="2"/>
  <c r="AL95" i="2"/>
  <c r="AK95" i="2"/>
  <c r="AJ95" i="2"/>
  <c r="AH95" i="2"/>
  <c r="AG95" i="2"/>
  <c r="AF95" i="2"/>
  <c r="AE95" i="2"/>
  <c r="AD95" i="2"/>
  <c r="AC95" i="2"/>
  <c r="Z95" i="2"/>
  <c r="Y95" i="2"/>
  <c r="X95" i="2"/>
  <c r="P95" i="2"/>
  <c r="N95" i="2"/>
  <c r="L95" i="2"/>
  <c r="J95" i="2"/>
  <c r="I95" i="2"/>
  <c r="H95" i="2"/>
  <c r="E95" i="2"/>
  <c r="D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0" i="2"/>
  <c r="C79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0" i="2"/>
  <c r="C58" i="2"/>
  <c r="C57" i="2"/>
  <c r="C56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AW32" i="2"/>
  <c r="AV32" i="2"/>
  <c r="AQ32" i="2"/>
  <c r="AP32" i="2"/>
  <c r="AM32" i="2"/>
  <c r="AL32" i="2"/>
  <c r="AK32" i="2"/>
  <c r="AJ32" i="2"/>
  <c r="AH32" i="2"/>
  <c r="AG32" i="2"/>
  <c r="AF32" i="2"/>
  <c r="AE32" i="2"/>
  <c r="AD32" i="2"/>
  <c r="AC32" i="2"/>
  <c r="Z32" i="2"/>
  <c r="Y32" i="2"/>
  <c r="X32" i="2"/>
  <c r="P32" i="2"/>
  <c r="N32" i="2"/>
  <c r="L32" i="2"/>
  <c r="J32" i="2"/>
  <c r="I32" i="2"/>
  <c r="H32" i="2"/>
  <c r="E32" i="2"/>
  <c r="AW15" i="2"/>
  <c r="AV15" i="2"/>
  <c r="AQ15" i="2"/>
  <c r="AP15" i="2"/>
  <c r="AM15" i="2"/>
  <c r="AL15" i="2"/>
  <c r="AK15" i="2"/>
  <c r="AH15" i="2"/>
  <c r="AG15" i="2"/>
  <c r="AF15" i="2"/>
  <c r="AE15" i="2"/>
  <c r="AD15" i="2"/>
  <c r="AC15" i="2"/>
  <c r="Z15" i="2"/>
  <c r="Y15" i="2"/>
  <c r="X15" i="2"/>
  <c r="N15" i="2"/>
  <c r="L15" i="2"/>
  <c r="J15" i="2"/>
  <c r="I15" i="2"/>
  <c r="H15" i="2"/>
  <c r="E15" i="2"/>
  <c r="D15" i="2"/>
  <c r="AW11" i="2"/>
  <c r="AV11" i="2"/>
  <c r="AQ11" i="2"/>
  <c r="AP11" i="2"/>
  <c r="AM11" i="2"/>
  <c r="AL11" i="2"/>
  <c r="L11" i="2"/>
  <c r="J11" i="2"/>
  <c r="I11" i="2"/>
  <c r="H11" i="2"/>
  <c r="D11" i="2"/>
  <c r="H6" i="2"/>
  <c r="C6" i="2" s="1"/>
  <c r="J6" i="7" l="1"/>
  <c r="V6" i="7"/>
  <c r="C32" i="2"/>
  <c r="R6" i="7"/>
  <c r="G6" i="7"/>
  <c r="G5" i="7" s="1"/>
  <c r="D37" i="4"/>
  <c r="C37" i="4" s="1"/>
  <c r="I6" i="7"/>
  <c r="I5" i="7" s="1"/>
  <c r="K6" i="7"/>
  <c r="K5" i="7" s="1"/>
  <c r="W6" i="7"/>
  <c r="W5" i="7" s="1"/>
  <c r="E6" i="4"/>
  <c r="E5" i="4" s="1"/>
  <c r="D64" i="4"/>
  <c r="C64" i="4" s="1"/>
  <c r="D10" i="4"/>
  <c r="F6" i="7"/>
  <c r="F5" i="7" s="1"/>
  <c r="P6" i="7"/>
  <c r="P5" i="7" s="1"/>
  <c r="AB6" i="7"/>
  <c r="AB5" i="7" s="1"/>
  <c r="U6" i="7"/>
  <c r="U5" i="7" s="1"/>
  <c r="L6" i="7"/>
  <c r="L5" i="7" s="1"/>
  <c r="X6" i="7"/>
  <c r="X5" i="7" s="1"/>
  <c r="M6" i="7"/>
  <c r="M5" i="7" s="1"/>
  <c r="Y6" i="7"/>
  <c r="Y5" i="7" s="1"/>
  <c r="C59" i="7"/>
  <c r="N6" i="7"/>
  <c r="N5" i="7" s="1"/>
  <c r="Z6" i="7"/>
  <c r="Z5" i="7" s="1"/>
  <c r="O6" i="7"/>
  <c r="O5" i="7" s="1"/>
  <c r="AA6" i="7"/>
  <c r="AA5" i="7" s="1"/>
  <c r="D6" i="7"/>
  <c r="D5" i="7" s="1"/>
  <c r="E6" i="7"/>
  <c r="E5" i="7" s="1"/>
  <c r="Q6" i="7"/>
  <c r="Q5" i="7" s="1"/>
  <c r="AC6" i="7"/>
  <c r="AC5" i="7" s="1"/>
  <c r="C156" i="2"/>
  <c r="D6" i="5"/>
  <c r="D5" i="5" s="1"/>
  <c r="T6" i="7"/>
  <c r="T5" i="7" s="1"/>
  <c r="D8" i="2"/>
  <c r="AH8" i="2"/>
  <c r="AH5" i="2" s="1"/>
  <c r="C6" i="6"/>
  <c r="C5" i="6" s="1"/>
  <c r="C15" i="2"/>
  <c r="AM8" i="2"/>
  <c r="AM5" i="2" s="1"/>
  <c r="AQ8" i="2"/>
  <c r="AQ5" i="2" s="1"/>
  <c r="AV8" i="2"/>
  <c r="AV5" i="2" s="1"/>
  <c r="Z8" i="2"/>
  <c r="Z5" i="2" s="1"/>
  <c r="AE8" i="2"/>
  <c r="AE5" i="2" s="1"/>
  <c r="C101" i="4"/>
  <c r="C9" i="4"/>
  <c r="C8" i="4"/>
  <c r="R5" i="7"/>
  <c r="AD5" i="7"/>
  <c r="J5" i="7"/>
  <c r="V5" i="7"/>
  <c r="H5" i="7"/>
  <c r="S5" i="7"/>
  <c r="C12" i="3"/>
  <c r="C17" i="3"/>
  <c r="E9" i="3"/>
  <c r="C9" i="3" s="1"/>
  <c r="C105" i="7"/>
  <c r="C27" i="7"/>
  <c r="C273" i="2"/>
  <c r="I8" i="2"/>
  <c r="I5" i="2" s="1"/>
  <c r="L8" i="2"/>
  <c r="L5" i="2" s="1"/>
  <c r="P8" i="2"/>
  <c r="X8" i="2"/>
  <c r="X5" i="2" s="1"/>
  <c r="C270" i="2"/>
  <c r="J8" i="2"/>
  <c r="J5" i="2" s="1"/>
  <c r="AD8" i="2"/>
  <c r="AD5" i="2" s="1"/>
  <c r="Y8" i="2"/>
  <c r="Y5" i="2" s="1"/>
  <c r="AG8" i="2"/>
  <c r="AG5" i="2" s="1"/>
  <c r="AP8" i="2"/>
  <c r="AP5" i="2" s="1"/>
  <c r="AW8" i="2"/>
  <c r="AW5" i="2" s="1"/>
  <c r="C268" i="2"/>
  <c r="N8" i="2"/>
  <c r="N5" i="2" s="1"/>
  <c r="AC8" i="2"/>
  <c r="AC5" i="2" s="1"/>
  <c r="C94" i="4"/>
  <c r="C11" i="4"/>
  <c r="C84" i="4"/>
  <c r="M5" i="4"/>
  <c r="K5" i="4"/>
  <c r="C56" i="4"/>
  <c r="C58" i="4"/>
  <c r="C61" i="4"/>
  <c r="C63" i="4"/>
  <c r="C53" i="4"/>
  <c r="C71" i="4"/>
  <c r="G6" i="4"/>
  <c r="G5" i="4" s="1"/>
  <c r="L5" i="4"/>
  <c r="C34" i="4"/>
  <c r="H6" i="4"/>
  <c r="H5" i="4" s="1"/>
  <c r="D100" i="4"/>
  <c r="C22" i="4"/>
  <c r="C26" i="4"/>
  <c r="C31" i="4"/>
  <c r="C44" i="4"/>
  <c r="C69" i="4"/>
  <c r="C76" i="4"/>
  <c r="C96" i="4"/>
  <c r="D98" i="4"/>
  <c r="C98" i="4" s="1"/>
  <c r="C32" i="4"/>
  <c r="C43" i="4"/>
  <c r="C41" i="4"/>
  <c r="C33" i="4"/>
  <c r="C48" i="4"/>
  <c r="E6" i="5"/>
  <c r="E5" i="5" s="1"/>
  <c r="F6" i="5"/>
  <c r="F5" i="5" s="1"/>
  <c r="C47" i="4"/>
  <c r="C68" i="4"/>
  <c r="C36" i="4"/>
  <c r="C72" i="4"/>
  <c r="C79" i="4"/>
  <c r="C62" i="4"/>
  <c r="C67" i="4"/>
  <c r="C80" i="4"/>
  <c r="C20" i="4"/>
  <c r="C23" i="4"/>
  <c r="C51" i="4"/>
  <c r="C59" i="4"/>
  <c r="C81" i="4"/>
  <c r="C52" i="4"/>
  <c r="C12" i="4"/>
  <c r="C14" i="4"/>
  <c r="C35" i="4"/>
  <c r="C50" i="4"/>
  <c r="C73" i="4"/>
  <c r="C85" i="4"/>
  <c r="F6" i="4"/>
  <c r="F5" i="4" s="1"/>
  <c r="C17" i="4"/>
  <c r="C25" i="4"/>
  <c r="C49" i="4"/>
  <c r="C54" i="4"/>
  <c r="C82" i="4"/>
  <c r="C99" i="4"/>
  <c r="C102" i="4"/>
  <c r="C30" i="4"/>
  <c r="C75" i="4"/>
  <c r="C15" i="4"/>
  <c r="C24" i="4"/>
  <c r="C46" i="4"/>
  <c r="C57" i="4"/>
  <c r="C89" i="4"/>
  <c r="C45" i="4"/>
  <c r="C92" i="4"/>
  <c r="AL8" i="2"/>
  <c r="AL5" i="2" s="1"/>
  <c r="AK8" i="2"/>
  <c r="AK5" i="2" s="1"/>
  <c r="AF8" i="2"/>
  <c r="AF5" i="2" s="1"/>
  <c r="C220" i="2"/>
  <c r="E8" i="2"/>
  <c r="E5" i="2" s="1"/>
  <c r="C7" i="7"/>
  <c r="AJ8" i="2"/>
  <c r="AJ5" i="2" s="1"/>
  <c r="C95" i="2"/>
  <c r="H8" i="2"/>
  <c r="H5" i="2" s="1"/>
  <c r="J5" i="4"/>
  <c r="C13" i="4"/>
  <c r="D6" i="3"/>
  <c r="C19" i="4"/>
  <c r="D86" i="4"/>
  <c r="F6" i="3"/>
  <c r="E6" i="3"/>
  <c r="C18" i="4"/>
  <c r="E5" i="3"/>
  <c r="D7" i="4"/>
  <c r="D16" i="4"/>
  <c r="C28" i="4"/>
  <c r="C38" i="4"/>
  <c r="C42" i="4"/>
  <c r="C65" i="4"/>
  <c r="C97" i="4"/>
  <c r="D6" i="4" l="1"/>
  <c r="C6" i="4" s="1"/>
  <c r="C7" i="4"/>
  <c r="C86" i="4"/>
  <c r="C8" i="2"/>
  <c r="P5" i="2"/>
  <c r="C100" i="4"/>
  <c r="C6" i="7"/>
  <c r="C5" i="7" s="1"/>
  <c r="C10" i="4"/>
  <c r="D5" i="3"/>
  <c r="C5" i="3" s="1"/>
  <c r="C6" i="3"/>
  <c r="D5" i="2"/>
  <c r="C16" i="4"/>
  <c r="C5" i="4" l="1"/>
  <c r="D5" i="4"/>
  <c r="C5" i="2"/>
  <c r="I5" i="4"/>
</calcChain>
</file>

<file path=xl/sharedStrings.xml><?xml version="1.0" encoding="utf-8"?>
<sst xmlns="http://schemas.openxmlformats.org/spreadsheetml/2006/main" count="920" uniqueCount="476">
  <si>
    <t>보건행정과</t>
  </si>
  <si>
    <t>산업지원과</t>
  </si>
  <si>
    <t>수도행정과</t>
  </si>
  <si>
    <t>보건사업과</t>
  </si>
  <si>
    <t>농업정책과</t>
  </si>
  <si>
    <t>의회사무국</t>
  </si>
  <si>
    <t>스마트정보과</t>
  </si>
  <si>
    <t>안전총괄과</t>
  </si>
  <si>
    <t>어업생산과</t>
  </si>
  <si>
    <t>도서관운영과</t>
  </si>
  <si>
    <t>상수도과</t>
  </si>
  <si>
    <t>자원순환과</t>
  </si>
  <si>
    <t>공영개발과</t>
  </si>
  <si>
    <t>수산경영과</t>
  </si>
  <si>
    <t>여성가족과</t>
  </si>
  <si>
    <t>사회복지과</t>
  </si>
  <si>
    <t>섬박람회지원과</t>
  </si>
  <si>
    <t>산단환경관리과</t>
  </si>
  <si>
    <t>섬박람회대책과</t>
  </si>
  <si>
    <t>농산물유통과</t>
  </si>
  <si>
    <t>감사담당관</t>
  </si>
  <si>
    <t>민원지적과</t>
  </si>
  <si>
    <t>체육지원과</t>
  </si>
  <si>
    <t>도시재생과</t>
  </si>
  <si>
    <t>섬박람회지원단</t>
  </si>
  <si>
    <t>주차차량과</t>
  </si>
  <si>
    <t>도시계획과</t>
  </si>
  <si>
    <t>도로시설관리과</t>
  </si>
  <si>
    <t>홍보담당관</t>
  </si>
  <si>
    <t>노인장애인과</t>
  </si>
  <si>
    <t>섬발전지원과</t>
  </si>
  <si>
    <t>평생교육과</t>
  </si>
  <si>
    <t>건강증진과</t>
  </si>
  <si>
    <t>하수도과</t>
  </si>
  <si>
    <t>중부민원출장소</t>
  </si>
  <si>
    <t>농촌진흥과</t>
  </si>
  <si>
    <t>기술보급과</t>
  </si>
  <si>
    <t>식품위생과</t>
  </si>
  <si>
    <t>행정+보건</t>
  </si>
  <si>
    <t>환경녹지국</t>
  </si>
  <si>
    <t>행정안전국</t>
  </si>
  <si>
    <t>시설+토목운영</t>
  </si>
  <si>
    <r>
      <rPr>
        <sz val="16"/>
        <color rgb="FF000000"/>
        <rFont val="HY헤드라인M"/>
        <family val="1"/>
        <charset val="129"/>
      </rPr>
      <t>여수시 지방공무원 직급·직렬별 정원표【읍면동】</t>
    </r>
    <r>
      <rPr>
        <sz val="14"/>
        <color rgb="FF000000"/>
        <rFont val="돋움"/>
        <family val="3"/>
        <charset val="129"/>
      </rPr>
      <t xml:space="preserve"> (제2조⑦항 관련)</t>
    </r>
  </si>
  <si>
    <t>건축과</t>
  </si>
  <si>
    <t>건설과</t>
  </si>
  <si>
    <t>회계과</t>
  </si>
  <si>
    <t>행정+세무+사회복지+공업</t>
  </si>
  <si>
    <t>삼산면</t>
  </si>
  <si>
    <t>화정면</t>
  </si>
  <si>
    <t>중앙동</t>
  </si>
  <si>
    <t>광림동</t>
  </si>
  <si>
    <t>만덕동</t>
  </si>
  <si>
    <t>묘도동</t>
  </si>
  <si>
    <t>여서동</t>
  </si>
  <si>
    <t>삼일동</t>
  </si>
  <si>
    <t>대교동</t>
  </si>
  <si>
    <t>산림과</t>
  </si>
  <si>
    <t>정무직</t>
  </si>
  <si>
    <t>지도직</t>
  </si>
  <si>
    <t>연구직</t>
  </si>
  <si>
    <t>공원과</t>
  </si>
  <si>
    <t>교통과</t>
  </si>
  <si>
    <t>징수과</t>
  </si>
  <si>
    <t>별정직</t>
  </si>
  <si>
    <t>도로과</t>
  </si>
  <si>
    <t>세정과</t>
  </si>
  <si>
    <t>허가과</t>
  </si>
  <si>
    <t>율촌면</t>
  </si>
  <si>
    <t>돌산읍</t>
  </si>
  <si>
    <t>소라면</t>
  </si>
  <si>
    <t>동문동</t>
  </si>
  <si>
    <t>한려동</t>
  </si>
  <si>
    <t>서강동</t>
  </si>
  <si>
    <t>충무동</t>
  </si>
  <si>
    <t>둔덕동</t>
  </si>
  <si>
    <t>쌍봉동</t>
  </si>
  <si>
    <t>화양면</t>
  </si>
  <si>
    <t>시전동</t>
  </si>
  <si>
    <t>문수동</t>
  </si>
  <si>
    <t>월호동</t>
  </si>
  <si>
    <t>미평동</t>
  </si>
  <si>
    <t>여천동</t>
  </si>
  <si>
    <t>주삼동</t>
  </si>
  <si>
    <t>행정+시설+학예연구사+기록연구사</t>
  </si>
  <si>
    <t>행정+전산+방재안전</t>
  </si>
  <si>
    <t>행정+시설+방재안전</t>
  </si>
  <si>
    <t>행정+세무+전산</t>
  </si>
  <si>
    <t>공업+환경+시설</t>
  </si>
  <si>
    <t>보건+식품위생+시설</t>
  </si>
  <si>
    <t>행정+사회복지+시설</t>
  </si>
  <si>
    <t>행정+사회복지+보건</t>
  </si>
  <si>
    <t>비서요원(6급상당)</t>
  </si>
  <si>
    <t>행정+공업+환경</t>
  </si>
  <si>
    <t>행정+공업+시설</t>
  </si>
  <si>
    <t>행정+녹지+시설</t>
  </si>
  <si>
    <t>행정+보건+식품위생</t>
  </si>
  <si>
    <t>행정+환경+시설</t>
  </si>
  <si>
    <t>행정+해양수산+시설</t>
  </si>
  <si>
    <t>행정+보건+간호</t>
  </si>
  <si>
    <t>행정+공업+환경+시설</t>
  </si>
  <si>
    <t>행정+해양수산+녹지+환경</t>
  </si>
  <si>
    <t>전산+공업+시설+방송통신</t>
  </si>
  <si>
    <t>공업+보건+시설+방재안전</t>
  </si>
  <si>
    <t>행정+해양수산+식품위생+의료기술</t>
  </si>
  <si>
    <t>사회복지+보건+식품위생+의료기술</t>
  </si>
  <si>
    <t>행정+전산+공업+시설</t>
  </si>
  <si>
    <t>공업+보건+간호+환경</t>
  </si>
  <si>
    <t>행정+공업+녹지+시설</t>
  </si>
  <si>
    <t>행정+공업+농업+녹지</t>
  </si>
  <si>
    <t>행정+세무+보건+간호</t>
  </si>
  <si>
    <t>행정+사서+학예연구사</t>
  </si>
  <si>
    <t>사회복지+공업+시설</t>
  </si>
  <si>
    <t>전산+농업+녹지</t>
  </si>
  <si>
    <t>행정+세무+공업+시설</t>
  </si>
  <si>
    <t>보건+식품위생+간호</t>
  </si>
  <si>
    <t>공업+보건+간호+시설</t>
  </si>
  <si>
    <t>공업+시설+시설관리</t>
  </si>
  <si>
    <t>전기운영+기계운영</t>
  </si>
  <si>
    <t>행정+공업+방재안전</t>
  </si>
  <si>
    <t>행정+사서+공업+시설</t>
  </si>
  <si>
    <t>행정+농업+환경+시설</t>
  </si>
  <si>
    <t>행정+보건+공업+시설</t>
  </si>
  <si>
    <t>행정+보건+의무+간호</t>
  </si>
  <si>
    <t>행정+전산+농업</t>
  </si>
  <si>
    <t>사회복지+보건+간호</t>
  </si>
  <si>
    <t>행정+사서+공업+환경</t>
  </si>
  <si>
    <t>보건+의료기술+환경</t>
  </si>
  <si>
    <t>행정+공업+방송통신</t>
  </si>
  <si>
    <t>보건+의료기술+간호</t>
  </si>
  <si>
    <t>행정+보건+환경+시설</t>
  </si>
  <si>
    <t>행정+전산+공업</t>
  </si>
  <si>
    <t>농업+녹지+시설</t>
  </si>
  <si>
    <t>행정+세무+사서</t>
  </si>
  <si>
    <t>식품위생+의료기술</t>
  </si>
  <si>
    <t>행정+농업+녹지+시설</t>
  </si>
  <si>
    <t>행정+농업+시설</t>
  </si>
  <si>
    <t>행정+세무+전산+농업</t>
  </si>
  <si>
    <t>행정+사회복지+사서</t>
  </si>
  <si>
    <t>행정+전산+방송통신</t>
  </si>
  <si>
    <t>공업+환경+방재안전</t>
  </si>
  <si>
    <t>행정+세무+전산+사서</t>
  </si>
  <si>
    <t>행정+보건+의료기술</t>
  </si>
  <si>
    <t>공업+시설+방송통신</t>
  </si>
  <si>
    <t>행정+전산+시설</t>
  </si>
  <si>
    <t>행정+해양수산+환경</t>
  </si>
  <si>
    <t>공업+시설+방재안전</t>
  </si>
  <si>
    <t>방재안전+시설관리</t>
  </si>
  <si>
    <t>공업+녹지+시설</t>
  </si>
  <si>
    <t>행정+사회복지+농업</t>
  </si>
  <si>
    <t>행정+시설+학예연구사</t>
  </si>
  <si>
    <t>세무+전산+시설관리</t>
  </si>
  <si>
    <t>전산+공업+방송통신</t>
  </si>
  <si>
    <t>행정+사서+위생</t>
  </si>
  <si>
    <t>행정+사서+기록연구사</t>
  </si>
  <si>
    <t>행정+시설+사무운영</t>
  </si>
  <si>
    <t>비서요원(7급상당)</t>
  </si>
  <si>
    <t>보건+간호+보건진료</t>
  </si>
  <si>
    <t>행정+공업+시설+학예연구사</t>
  </si>
  <si>
    <t>행정+공업+방재안전+방송통신</t>
  </si>
  <si>
    <t>행정+사회복지+농업+녹지</t>
  </si>
  <si>
    <t>행정+공업+농업+해양수산</t>
  </si>
  <si>
    <t>행정+사서+의료기술+간호</t>
  </si>
  <si>
    <t>행정+사회복지+공업+해양수산</t>
  </si>
  <si>
    <t>행정+전산+사회복지+시설</t>
  </si>
  <si>
    <t>행정+사회복지+공업+보건</t>
  </si>
  <si>
    <t>행정+사회복지+공업+간호</t>
  </si>
  <si>
    <t>행정+사회복지+시설+방송통신</t>
  </si>
  <si>
    <t>행정+전산+사서+기록연구사</t>
  </si>
  <si>
    <t>행정+전산+보건+식품위생</t>
  </si>
  <si>
    <t>행정+공업+녹지+해양수산</t>
  </si>
  <si>
    <t>보건+식품위생+의료기술+간호</t>
  </si>
  <si>
    <t>행정+사회복지+농업+보건</t>
  </si>
  <si>
    <t>행정+공업+해양수산+시설</t>
  </si>
  <si>
    <t>행정+세무+사회복지+시설</t>
  </si>
  <si>
    <t>행정+세무+농업+해양수산</t>
  </si>
  <si>
    <t>사회복지+보건+의료기술</t>
  </si>
  <si>
    <t>행정+사회복지+보건+의료기술</t>
  </si>
  <si>
    <t>보건+식품위생+간호+시설</t>
  </si>
  <si>
    <t>행정+보건+식품위생+간호</t>
  </si>
  <si>
    <t>행정+사회복지+공업+환경</t>
  </si>
  <si>
    <t>사회복지+보건+의료기술+간호</t>
  </si>
  <si>
    <t>보건+식품위생+보건진료</t>
  </si>
  <si>
    <t>사회복지+보건+식품위생</t>
  </si>
  <si>
    <t>행정+사회복지+농업+환경</t>
  </si>
  <si>
    <t>보건+식품위생+의료기술</t>
  </si>
  <si>
    <t>행정+보건+식품위생+의료기술</t>
  </si>
  <si>
    <t>행정+세무+전산+사회복지</t>
  </si>
  <si>
    <t>행정+사회복지+공업+시설</t>
  </si>
  <si>
    <t>행정+사회복지+보건+시설</t>
  </si>
  <si>
    <t>행정+농업+해양수산+시설</t>
  </si>
  <si>
    <t>행정+사회복지+보건+식품위생</t>
  </si>
  <si>
    <t>공업+전기운영+기계운영</t>
  </si>
  <si>
    <t>농업+녹지+해양수산+시설</t>
  </si>
  <si>
    <t>행정+사회복지+녹지+시설</t>
  </si>
  <si>
    <t>사회복지+보건+식품위생+간호</t>
  </si>
  <si>
    <t>행정+세무+전산+해양수산</t>
  </si>
  <si>
    <t>행정+세무+전산+식품위생</t>
  </si>
  <si>
    <t>행정+보건+의료기술+간호</t>
  </si>
  <si>
    <t>행정+사회복지+보건+간호</t>
  </si>
  <si>
    <t>행정+농업+보건+식품위생</t>
  </si>
  <si>
    <t>공업+보건+간호+방재안전</t>
  </si>
  <si>
    <t>보건+의료기술+간호+보건진료</t>
  </si>
  <si>
    <t>읍</t>
  </si>
  <si>
    <t>4급</t>
  </si>
  <si>
    <t>5급</t>
  </si>
  <si>
    <t>시설</t>
  </si>
  <si>
    <t>3급</t>
  </si>
  <si>
    <t>7급</t>
  </si>
  <si>
    <t>9급</t>
  </si>
  <si>
    <t>간호</t>
  </si>
  <si>
    <t>8급</t>
  </si>
  <si>
    <t>총 계</t>
  </si>
  <si>
    <t>6급</t>
  </si>
  <si>
    <t>행정</t>
  </si>
  <si>
    <t>녹지</t>
  </si>
  <si>
    <t>세무</t>
  </si>
  <si>
    <t>전산</t>
  </si>
  <si>
    <t>환경</t>
  </si>
  <si>
    <t>사서</t>
  </si>
  <si>
    <t>공업</t>
  </si>
  <si>
    <t>운전</t>
  </si>
  <si>
    <t>농업</t>
  </si>
  <si>
    <t>보건</t>
  </si>
  <si>
    <t>행정+사회복지+해양수산+시설</t>
  </si>
  <si>
    <t>행정+사회복지+식품위생+시설</t>
  </si>
  <si>
    <t>행정+전산+시설+방송통신</t>
  </si>
  <si>
    <t>행정+농업+식품위생+간호</t>
  </si>
  <si>
    <t>행정+사회복지+간호+시설</t>
  </si>
  <si>
    <t>행정+농업+해양수산+환경</t>
  </si>
  <si>
    <t>행정+의료기술+시설+방송통신</t>
  </si>
  <si>
    <t>공업+환경+시설+시설관리</t>
  </si>
  <si>
    <t>행정+녹지+해양수산+보건</t>
  </si>
  <si>
    <t>행정+전산+공업+방송통신</t>
  </si>
  <si>
    <t>공업+녹지+시설+기계운영</t>
  </si>
  <si>
    <t>공업+환경+시설+기계운영</t>
  </si>
  <si>
    <t>행정+해양수산+보건+시설</t>
  </si>
  <si>
    <t>화생방관리원</t>
  </si>
  <si>
    <t>행정+사회복지</t>
  </si>
  <si>
    <t>행정+해양수산</t>
  </si>
  <si>
    <t>행정+환경</t>
  </si>
  <si>
    <t>행정+방송통신</t>
  </si>
  <si>
    <t>사회복지</t>
  </si>
  <si>
    <t>의료기술</t>
  </si>
  <si>
    <t>보건진료</t>
  </si>
  <si>
    <t>행정+시설</t>
  </si>
  <si>
    <t>방재안전</t>
  </si>
  <si>
    <t>농업연구사</t>
  </si>
  <si>
    <t>행정+공업</t>
  </si>
  <si>
    <t>해양수산</t>
  </si>
  <si>
    <t>행정+녹지</t>
  </si>
  <si>
    <t>농촌지도사</t>
  </si>
  <si>
    <t>행정+사서</t>
  </si>
  <si>
    <t>행정+기술</t>
  </si>
  <si>
    <t>기계운영</t>
  </si>
  <si>
    <t>전산+시설</t>
  </si>
  <si>
    <t>보건+식품위생</t>
  </si>
  <si>
    <t>사회복지+시설</t>
  </si>
  <si>
    <t>해양수산+환경</t>
  </si>
  <si>
    <t>일반직계</t>
  </si>
  <si>
    <t>방송통신</t>
  </si>
  <si>
    <t>녹지+시설</t>
  </si>
  <si>
    <t>행정+전산</t>
  </si>
  <si>
    <t>전산+방송통신</t>
  </si>
  <si>
    <t>공업+시설</t>
  </si>
  <si>
    <t>행정+세무</t>
  </si>
  <si>
    <t>공업+방송통신</t>
  </si>
  <si>
    <t>전산+공업</t>
  </si>
  <si>
    <t>행정+농업</t>
  </si>
  <si>
    <t>보건+보건진료</t>
  </si>
  <si>
    <t>간호+보건진료</t>
  </si>
  <si>
    <t>전산+사서</t>
  </si>
  <si>
    <t>간호조무</t>
  </si>
  <si>
    <t>보건+간호</t>
  </si>
  <si>
    <t>농업+보건</t>
  </si>
  <si>
    <t>공업+환경</t>
  </si>
  <si>
    <t>보건+의료기술</t>
  </si>
  <si>
    <t>해양수산연구사</t>
  </si>
  <si>
    <t>의료기술+간호</t>
  </si>
  <si>
    <t>기록연구사</t>
  </si>
  <si>
    <t>농업+수의</t>
  </si>
  <si>
    <t>시설+방재안전</t>
  </si>
  <si>
    <t>농촌지도관</t>
  </si>
  <si>
    <t>학예연구사</t>
  </si>
  <si>
    <t>농업+해양수산</t>
  </si>
  <si>
    <t>공업+화공운영</t>
  </si>
  <si>
    <t>농업+녹지</t>
  </si>
  <si>
    <t>공업+방재안전</t>
  </si>
  <si>
    <t>행정+사무운영</t>
  </si>
  <si>
    <t>보좌기관</t>
  </si>
  <si>
    <t>농업기술센터</t>
  </si>
  <si>
    <t>행정+농업+녹지+농촌지도사</t>
  </si>
  <si>
    <t>일  반  직    계</t>
  </si>
  <si>
    <t>행정+농업+수의+농촌지도사</t>
  </si>
  <si>
    <t xml:space="preserve">    * 중괄호{ } 안에 표기된 숫자는 연구직, 지도직 정원을 포함한 정원 수임</t>
  </si>
  <si>
    <t>사서+기록연구사</t>
  </si>
  <si>
    <t>위원회</t>
  </si>
  <si>
    <t>행정+전산+방송통신+사무운영</t>
  </si>
  <si>
    <t>행정+사회복지+사무운영</t>
  </si>
  <si>
    <t>4 급</t>
  </si>
  <si>
    <t>남 면</t>
  </si>
  <si>
    <t>8 급</t>
  </si>
  <si>
    <t>6 급</t>
  </si>
  <si>
    <t>7 급</t>
  </si>
  <si>
    <t>직급별</t>
  </si>
  <si>
    <t>사무국</t>
  </si>
  <si>
    <t>국 동</t>
  </si>
  <si>
    <t>9 급</t>
  </si>
  <si>
    <t>소 계</t>
  </si>
  <si>
    <t>기 술</t>
  </si>
  <si>
    <t>5 급</t>
  </si>
  <si>
    <t>농업+식품위생+간호+농촌지도사</t>
  </si>
  <si>
    <r>
      <t>여수시 지방공무원 직급·직렬별 정원표【사업소】</t>
    </r>
    <r>
      <rPr>
        <b/>
        <sz val="14"/>
        <color rgb="FF000000"/>
        <rFont val="돋움"/>
        <family val="3"/>
        <charset val="129"/>
      </rPr>
      <t>(제2조⑤항 관련)</t>
    </r>
  </si>
  <si>
    <t>행정+세무+해양수산</t>
  </si>
  <si>
    <t>행정+공업+녹지</t>
  </si>
  <si>
    <t>행정+식품위생+의료기술</t>
  </si>
  <si>
    <t xml:space="preserve">    * 중괄호{ } 안에 표기된 숫자는 연구직 정원을 포함한 정원 수임</t>
  </si>
  <si>
    <r>
      <t>여수시 지방공무원 직급·직렬별 정원표【직속기관】</t>
    </r>
    <r>
      <rPr>
        <b/>
        <sz val="16"/>
        <color rgb="FF000000"/>
        <rFont val="돋움"/>
        <family val="3"/>
        <charset val="129"/>
      </rPr>
      <t xml:space="preserve"> </t>
    </r>
    <r>
      <rPr>
        <b/>
        <sz val="14"/>
        <color rgb="FF000000"/>
        <rFont val="돋움"/>
        <family val="3"/>
        <charset val="129"/>
      </rPr>
      <t>(제2조④항 관련)</t>
    </r>
  </si>
  <si>
    <r>
      <t>여수시 지방공무원 직급·직렬별 정원표【의회사무국】</t>
    </r>
    <r>
      <rPr>
        <sz val="11"/>
        <color rgb="FF000000"/>
        <rFont val="HY견고딕"/>
        <family val="1"/>
        <charset val="129"/>
      </rPr>
      <t xml:space="preserve"> </t>
    </r>
    <r>
      <rPr>
        <sz val="11"/>
        <color rgb="FF000000"/>
        <rFont val="돋움"/>
        <family val="3"/>
        <charset val="129"/>
      </rPr>
      <t>(제2조③항 관련)</t>
    </r>
  </si>
  <si>
    <t>기 관 별</t>
  </si>
  <si>
    <t>전문
경력관</t>
  </si>
  <si>
    <t>일반직 계</t>
  </si>
  <si>
    <t>직 렬 별</t>
  </si>
  <si>
    <t xml:space="preserve">   동</t>
  </si>
  <si>
    <t>정무직 계</t>
  </si>
  <si>
    <t xml:space="preserve">   면</t>
  </si>
  <si>
    <t xml:space="preserve">총    계 </t>
  </si>
  <si>
    <t>총    계</t>
  </si>
  <si>
    <t>농업+녹지+농촌지도사</t>
  </si>
  <si>
    <t>행정+농업+농촌지도사</t>
  </si>
  <si>
    <t>총         계</t>
  </si>
  <si>
    <t>별 정 직  계</t>
  </si>
  <si>
    <t>기    관    별</t>
  </si>
  <si>
    <t>소      게</t>
  </si>
  <si>
    <t>연 구 직  계</t>
  </si>
  <si>
    <t>지 도 직  계</t>
  </si>
  <si>
    <t>소      계</t>
  </si>
  <si>
    <t xml:space="preserve">   직 렬 별</t>
  </si>
  <si>
    <t>기   관   별</t>
  </si>
  <si>
    <t>소        계</t>
  </si>
  <si>
    <t>농업+수의+농촌지도사</t>
  </si>
  <si>
    <t>보   건   소</t>
  </si>
  <si>
    <t>농업+농촌지도사</t>
  </si>
  <si>
    <t>행정+사회복지+의료기술</t>
  </si>
  <si>
    <t>행정+세무+해양수산</t>
    <phoneticPr fontId="21" type="noConversion"/>
  </si>
  <si>
    <t>행정+전산+방송통신</t>
    <phoneticPr fontId="21" type="noConversion"/>
  </si>
  <si>
    <t>공업+전기운영+기계운영</t>
    <phoneticPr fontId="21" type="noConversion"/>
  </si>
  <si>
    <t>공업+기계운영</t>
    <phoneticPr fontId="21" type="noConversion"/>
  </si>
  <si>
    <t>공업+전기운영</t>
    <phoneticPr fontId="21" type="noConversion"/>
  </si>
  <si>
    <t>공업+환경+기계운영</t>
    <phoneticPr fontId="21" type="noConversion"/>
  </si>
  <si>
    <t>시설+토목운영</t>
    <phoneticPr fontId="21" type="noConversion"/>
  </si>
  <si>
    <t>보건+식품위생+위생</t>
    <phoneticPr fontId="21" type="noConversion"/>
  </si>
  <si>
    <t>행정+보건+식품위생+위생</t>
    <phoneticPr fontId="21" type="noConversion"/>
  </si>
  <si>
    <t>공업+시설관리</t>
    <phoneticPr fontId="21" type="noConversion"/>
  </si>
  <si>
    <t>식품위생+위생</t>
    <phoneticPr fontId="21" type="noConversion"/>
  </si>
  <si>
    <t>행정+농업+시설</t>
    <phoneticPr fontId="21" type="noConversion"/>
  </si>
  <si>
    <t>농업+농업연구사+농촌지도사</t>
    <phoneticPr fontId="21" type="noConversion"/>
  </si>
  <si>
    <t>공업+시설+시설관리</t>
    <phoneticPr fontId="21" type="noConversion"/>
  </si>
  <si>
    <t>청년인구정책관</t>
    <phoneticPr fontId="21" type="noConversion"/>
  </si>
  <si>
    <t>기획경제국</t>
    <phoneticPr fontId="21" type="noConversion"/>
  </si>
  <si>
    <t>문화관광체육국</t>
    <phoneticPr fontId="21" type="noConversion"/>
  </si>
  <si>
    <t>문화예술과</t>
    <phoneticPr fontId="21" type="noConversion"/>
  </si>
  <si>
    <t>관광과</t>
    <phoneticPr fontId="21" type="noConversion"/>
  </si>
  <si>
    <t>문화유산과</t>
    <phoneticPr fontId="21" type="noConversion"/>
  </si>
  <si>
    <t>복지교육국</t>
    <phoneticPr fontId="21" type="noConversion"/>
  </si>
  <si>
    <t>해양수산국</t>
    <phoneticPr fontId="21" type="noConversion"/>
  </si>
  <si>
    <t>자원시설과</t>
    <phoneticPr fontId="21" type="noConversion"/>
  </si>
  <si>
    <t>도시건설국</t>
    <phoneticPr fontId="21" type="noConversion"/>
  </si>
  <si>
    <t>교통도로국</t>
    <phoneticPr fontId="21" type="noConversion"/>
  </si>
  <si>
    <t>행정+농업+녹지+해양수산</t>
    <phoneticPr fontId="21" type="noConversion"/>
  </si>
  <si>
    <t>기획예산과</t>
    <phoneticPr fontId="21" type="noConversion"/>
  </si>
  <si>
    <t>경제일자리과</t>
    <phoneticPr fontId="21" type="noConversion"/>
  </si>
  <si>
    <t>행정+공업</t>
    <phoneticPr fontId="21" type="noConversion"/>
  </si>
  <si>
    <t>공업+환경+시설</t>
    <phoneticPr fontId="21" type="noConversion"/>
  </si>
  <si>
    <t>공업+시설</t>
    <phoneticPr fontId="21" type="noConversion"/>
  </si>
  <si>
    <t>행정+농업+농촌지도사</t>
    <phoneticPr fontId="21" type="noConversion"/>
  </si>
  <si>
    <t>행정+사회복지+농업+환경</t>
    <phoneticPr fontId="21" type="noConversion"/>
  </si>
  <si>
    <t>행정+시설+해양수산+사무운영</t>
    <phoneticPr fontId="21" type="noConversion"/>
  </si>
  <si>
    <t>공업+화공운영</t>
    <phoneticPr fontId="21" type="noConversion"/>
  </si>
  <si>
    <t>행정+방송통신</t>
    <phoneticPr fontId="21" type="noConversion"/>
  </si>
  <si>
    <t>전산+시설</t>
    <phoneticPr fontId="21" type="noConversion"/>
  </si>
  <si>
    <t>행정+전산+시설+방송통신</t>
    <phoneticPr fontId="21" type="noConversion"/>
  </si>
  <si>
    <t>시민소통담당관</t>
    <phoneticPr fontId="21" type="noConversion"/>
  </si>
  <si>
    <t>해양정책과</t>
    <phoneticPr fontId="21" type="noConversion"/>
  </si>
  <si>
    <t>신산업에너지과</t>
    <phoneticPr fontId="21" type="noConversion"/>
  </si>
  <si>
    <t>행정+방재안전</t>
    <phoneticPr fontId="21" type="noConversion"/>
  </si>
  <si>
    <t>기후생태과</t>
    <phoneticPr fontId="21" type="noConversion"/>
  </si>
  <si>
    <t>행정+전산+공업</t>
    <phoneticPr fontId="21" type="noConversion"/>
  </si>
  <si>
    <r>
      <t>여수시 지방공무원 직급·직렬별 정원표【출장소】</t>
    </r>
    <r>
      <rPr>
        <b/>
        <sz val="12"/>
        <color rgb="FF000000"/>
        <rFont val="HY견고딕"/>
        <family val="1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(제2조⑥항 관련)</t>
    </r>
    <phoneticPr fontId="21" type="noConversion"/>
  </si>
  <si>
    <t>행정+전산+방송통신</t>
    <phoneticPr fontId="21" type="noConversion"/>
  </si>
  <si>
    <t>행정+전산+환경</t>
    <phoneticPr fontId="21" type="noConversion"/>
  </si>
  <si>
    <t>행정+사무운영</t>
    <phoneticPr fontId="21" type="noConversion"/>
  </si>
  <si>
    <t xml:space="preserve">행정+전산+사회복지+방송통신 </t>
    <phoneticPr fontId="21" type="noConversion"/>
  </si>
  <si>
    <t>행정+전산+공업+시설</t>
    <phoneticPr fontId="21" type="noConversion"/>
  </si>
  <si>
    <t>행정+세무</t>
    <phoneticPr fontId="21" type="noConversion"/>
  </si>
  <si>
    <t>총                        계</t>
    <phoneticPr fontId="21" type="noConversion"/>
  </si>
  <si>
    <t xml:space="preserve">       직  렬  별</t>
    <phoneticPr fontId="21" type="noConversion"/>
  </si>
  <si>
    <t>총             계</t>
    <phoneticPr fontId="21" type="noConversion"/>
  </si>
  <si>
    <t xml:space="preserve">직 렬 별 </t>
    <phoneticPr fontId="21" type="noConversion"/>
  </si>
  <si>
    <t>총
계</t>
    <phoneticPr fontId="21" type="noConversion"/>
  </si>
  <si>
    <t>행정+사회복지+보건+간호</t>
    <phoneticPr fontId="21" type="noConversion"/>
  </si>
  <si>
    <t>총무과</t>
    <phoneticPr fontId="21" type="noConversion"/>
  </si>
  <si>
    <t>행정+농업+농촌지도관</t>
    <phoneticPr fontId="21" type="noConversion"/>
  </si>
  <si>
    <t>행정+기술+농촌지도관</t>
    <phoneticPr fontId="21" type="noConversion"/>
  </si>
  <si>
    <t>행정+사회복지+간호+보건</t>
    <phoneticPr fontId="21" type="noConversion"/>
  </si>
  <si>
    <t>행정+사회복지+보건+시설</t>
    <phoneticPr fontId="21" type="noConversion"/>
  </si>
  <si>
    <r>
      <t>여수시 지방공무원 직급</t>
    </r>
    <r>
      <rPr>
        <sz val="16"/>
        <color rgb="FF000000"/>
        <rFont val="Calibri"/>
        <family val="1"/>
      </rPr>
      <t>·</t>
    </r>
    <r>
      <rPr>
        <sz val="16"/>
        <color rgb="FF000000"/>
        <rFont val="HY견고딕"/>
        <family val="1"/>
        <charset val="129"/>
      </rPr>
      <t>직렬별 정원표【본청】</t>
    </r>
    <r>
      <rPr>
        <sz val="12"/>
        <color rgb="FF000000"/>
        <rFont val="돋움"/>
        <family val="3"/>
        <charset val="129"/>
      </rPr>
      <t xml:space="preserve"> (제2조②항 관련)</t>
    </r>
    <phoneticPr fontId="21" type="noConversion"/>
  </si>
  <si>
    <t>국동</t>
  </si>
  <si>
    <t>남면</t>
  </si>
  <si>
    <t xml:space="preserve"> 읍면동 계</t>
  </si>
  <si>
    <t xml:space="preserve"> 출장소 계</t>
  </si>
  <si>
    <t xml:space="preserve"> 상하수도사업단 계</t>
  </si>
  <si>
    <t xml:space="preserve"> 사업소 계</t>
  </si>
  <si>
    <t xml:space="preserve"> 농업기술센터 계</t>
  </si>
  <si>
    <t xml:space="preserve"> 보건소 계</t>
  </si>
  <si>
    <t xml:space="preserve"> 직속기관 계</t>
  </si>
  <si>
    <t xml:space="preserve"> 의회사무국 계</t>
  </si>
  <si>
    <t>섬박람회지원단 계</t>
  </si>
  <si>
    <t>도로시설관리과</t>
    <phoneticPr fontId="21" type="noConversion"/>
  </si>
  <si>
    <t>도로과</t>
    <phoneticPr fontId="21" type="noConversion"/>
  </si>
  <si>
    <t>주차차량과</t>
    <phoneticPr fontId="21" type="noConversion"/>
  </si>
  <si>
    <t>교통과</t>
    <phoneticPr fontId="21" type="noConversion"/>
  </si>
  <si>
    <t>교통도로국 계</t>
    <phoneticPr fontId="21" type="noConversion"/>
  </si>
  <si>
    <t>도시재생과</t>
    <phoneticPr fontId="21" type="noConversion"/>
  </si>
  <si>
    <t>도시건설국 계</t>
    <phoneticPr fontId="21" type="noConversion"/>
  </si>
  <si>
    <t>기후생태과</t>
  </si>
  <si>
    <t xml:space="preserve"> 환경녹지국 계</t>
  </si>
  <si>
    <t>섬발전지원과</t>
    <phoneticPr fontId="21" type="noConversion"/>
  </si>
  <si>
    <t>어업생산과</t>
    <phoneticPr fontId="21" type="noConversion"/>
  </si>
  <si>
    <t>수산경영과</t>
    <phoneticPr fontId="21" type="noConversion"/>
  </si>
  <si>
    <t>해양수산국 계</t>
    <phoneticPr fontId="21" type="noConversion"/>
  </si>
  <si>
    <t xml:space="preserve"> 복지교육국 계</t>
    <phoneticPr fontId="21" type="noConversion"/>
  </si>
  <si>
    <t>문화유산과</t>
  </si>
  <si>
    <t>관광과</t>
  </si>
  <si>
    <t>문화예술과</t>
  </si>
  <si>
    <t>문화관광체육국 계</t>
    <phoneticPr fontId="21" type="noConversion"/>
  </si>
  <si>
    <t>기획경제국 계</t>
    <phoneticPr fontId="21" type="noConversion"/>
  </si>
  <si>
    <t>총무과</t>
  </si>
  <si>
    <t xml:space="preserve"> 행정안전국 계</t>
  </si>
  <si>
    <t>시민소통담당관</t>
  </si>
  <si>
    <t xml:space="preserve"> 보좌기관 계</t>
  </si>
  <si>
    <t xml:space="preserve"> 본청 계</t>
  </si>
  <si>
    <t>전 문
경력관</t>
  </si>
  <si>
    <t>소계</t>
  </si>
  <si>
    <t>부서별</t>
  </si>
  <si>
    <t>일반직</t>
  </si>
  <si>
    <t xml:space="preserve"> 기관별</t>
    <phoneticPr fontId="21" type="noConversion"/>
  </si>
  <si>
    <t>행정+공업</t>
    <phoneticPr fontId="21" type="noConversion"/>
  </si>
  <si>
    <t>행정</t>
    <phoneticPr fontId="21" type="noConversion"/>
  </si>
  <si>
    <t>행정+보건</t>
    <phoneticPr fontId="21" type="noConversion"/>
  </si>
  <si>
    <t>행정+보건+간호</t>
    <phoneticPr fontId="21" type="noConversion"/>
  </si>
  <si>
    <t>보건+의료기술</t>
    <phoneticPr fontId="21" type="noConversion"/>
  </si>
  <si>
    <t>행정+사서+사무운영</t>
    <phoneticPr fontId="21" type="noConversion"/>
  </si>
  <si>
    <t>행정+사무운영</t>
    <phoneticPr fontId="21" type="noConversion"/>
  </si>
  <si>
    <t>행정+사회복지+사무운영+시설</t>
    <phoneticPr fontId="21" type="noConversion"/>
  </si>
  <si>
    <t>보건</t>
    <phoneticPr fontId="21" type="noConversion"/>
  </si>
  <si>
    <t>간호</t>
    <phoneticPr fontId="21" type="noConversion"/>
  </si>
  <si>
    <t>보건+의료기술</t>
    <phoneticPr fontId="21" type="noConversion"/>
  </si>
  <si>
    <t>행정+사회복지+공업+시설</t>
    <phoneticPr fontId="21" type="noConversion"/>
  </si>
  <si>
    <r>
      <t>여수시 지방공무원 관리기관별 정원표【총괄】</t>
    </r>
    <r>
      <rPr>
        <sz val="12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(제2조①항 관련)</t>
    </r>
  </si>
  <si>
    <t>행정+전산+공업+보건</t>
    <phoneticPr fontId="21" type="noConversion"/>
  </si>
  <si>
    <t>행정+세무+전산+방송통신</t>
    <phoneticPr fontId="21" type="noConversion"/>
  </si>
  <si>
    <t>행정+사회복지+방송통신+시설</t>
    <phoneticPr fontId="21" type="noConversion"/>
  </si>
  <si>
    <t>행정+녹지+시설</t>
    <phoneticPr fontId="21" type="noConversion"/>
  </si>
  <si>
    <t>농업+식품위생</t>
    <phoneticPr fontId="21" type="noConversion"/>
  </si>
  <si>
    <t>공업</t>
    <phoneticPr fontId="21" type="noConversion"/>
  </si>
  <si>
    <t>행정+사회복지+보건+환경</t>
    <phoneticPr fontId="21" type="noConversion"/>
  </si>
  <si>
    <t>행정+보건+식품위생+환경</t>
    <phoneticPr fontId="21" type="noConversion"/>
  </si>
  <si>
    <t>시장</t>
    <phoneticPr fontId="21" type="noConversion"/>
  </si>
  <si>
    <t>기술</t>
    <phoneticPr fontId="21" type="noConversion"/>
  </si>
  <si>
    <t>［별표 1］&lt;개정 2025. 12. 30.&gt;</t>
    <phoneticPr fontId="21" type="noConversion"/>
  </si>
  <si>
    <t>［별표 2-1］&lt;개정 2025. 12. 30.&gt;</t>
    <phoneticPr fontId="21" type="noConversion"/>
  </si>
  <si>
    <t>［별표 2-2］&lt;개정 2025. 12. 30.&gt;</t>
    <phoneticPr fontId="21" type="noConversion"/>
  </si>
  <si>
    <t>［별표 2-3］&lt;개정 2025. 12. 30.&gt;</t>
    <phoneticPr fontId="21" type="noConversion"/>
  </si>
  <si>
    <t>［별표 2-4］&lt;개정 2025. 12. 30.&gt;</t>
    <phoneticPr fontId="21" type="noConversion"/>
  </si>
  <si>
    <t>［별표 2-5］&lt;개정 2025. 12. 30.&gt;</t>
    <phoneticPr fontId="21" type="noConversion"/>
  </si>
  <si>
    <t>［별표 2-6］&lt;개정 2025. 12. 30.&gt;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</si>
</sst>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176" formatCode="#,###"/>
    <numFmt numFmtId="177" formatCode="0;[Red]\(0\);"/>
    <numFmt numFmtId="178" formatCode="#0&quot;{1}&quot;"/>
    <numFmt numFmtId="179" formatCode="#0&quot;(1)&quot;"/>
    <numFmt numFmtId="180" formatCode="##,##0"/>
    <numFmt numFmtId="181" formatCode="#,#00;[Red]\(0\);"/>
    <numFmt numFmtId="182" formatCode="0\{\2\}"/>
    <numFmt numFmtId="183" formatCode="0\{\1\}"/>
    <numFmt numFmtId="184" formatCode="0\{\8\}"/>
    <numFmt numFmtId="185" formatCode="0\{\5\}"/>
    <numFmt numFmtId="186" formatCode="0\{\3\}"/>
    <numFmt numFmtId="187" formatCode="0\{\4\}"/>
    <numFmt numFmtId="188" formatCode="0\{\9\}"/>
    <numFmt numFmtId="189" formatCode="#,##0;[Red]\(#,##0\);"/>
  </numFmts>
  <fonts count="54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6"/>
      <color rgb="FF000000"/>
      <name val="HY견고딕"/>
      <family val="1"/>
      <charset val="129"/>
    </font>
    <font>
      <sz val="9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8"/>
      <color rgb="FF000000"/>
      <name val="HY헤드라인M"/>
      <family val="1"/>
      <charset val="129"/>
    </font>
    <font>
      <sz val="12"/>
      <color rgb="FF000000"/>
      <name val="HY견고딕"/>
      <family val="1"/>
      <charset val="129"/>
    </font>
    <font>
      <sz val="14"/>
      <color rgb="FF000000"/>
      <name val="HY견고딕"/>
      <family val="1"/>
      <charset val="129"/>
    </font>
    <font>
      <sz val="10"/>
      <color rgb="FF000000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6"/>
      <color rgb="FF000000"/>
      <name val="HY헤드라인M"/>
      <family val="1"/>
      <charset val="129"/>
    </font>
    <font>
      <sz val="14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6"/>
      <color rgb="FF000000"/>
      <name val="돋움"/>
      <family val="3"/>
      <charset val="129"/>
    </font>
    <font>
      <sz val="11"/>
      <color rgb="FF000000"/>
      <name val="HY견고딕"/>
      <family val="1"/>
      <charset val="129"/>
    </font>
    <font>
      <b/>
      <sz val="12"/>
      <color rgb="FF000000"/>
      <name val="HY견고딕"/>
      <family val="1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1"/>
      <name val="굴림체"/>
      <family val="3"/>
      <charset val="129"/>
    </font>
    <font>
      <b/>
      <sz val="10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0"/>
      <color theme="1"/>
      <name val="함초롬돋움"/>
      <family val="3"/>
      <charset val="129"/>
    </font>
    <font>
      <b/>
      <sz val="10"/>
      <color theme="1"/>
      <name val="함초롬돋움"/>
      <family val="3"/>
      <charset val="129"/>
    </font>
    <font>
      <b/>
      <sz val="9"/>
      <color rgb="FF000000"/>
      <name val="함초롬돋움"/>
      <family val="3"/>
      <charset val="129"/>
    </font>
    <font>
      <b/>
      <sz val="9"/>
      <color theme="1"/>
      <name val="함초롬돋움"/>
      <family val="3"/>
      <charset val="129"/>
    </font>
    <font>
      <b/>
      <sz val="9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10"/>
      <name val="함초롬돋움"/>
      <family val="3"/>
      <charset val="129"/>
    </font>
    <font>
      <sz val="1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sz val="12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color rgb="FF000000"/>
      <name val="함초롬돋움"/>
      <family val="3"/>
      <charset val="129"/>
    </font>
    <font>
      <sz val="8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16"/>
      <color rgb="FF000000"/>
      <name val="Calibri"/>
      <family val="1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8"/>
      <color rgb="FFFF0000"/>
      <name val="함초롬돋움"/>
      <family val="3"/>
      <charset val="129"/>
    </font>
    <font>
      <sz val="11"/>
      <color theme="1"/>
      <name val="굴림체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4" fillId="0" borderId="0">
      <alignment vertical="center"/>
    </xf>
    <xf numFmtId="41" fontId="53" fillId="0" borderId="0" applyFont="0" applyFill="0" applyBorder="0" applyAlignment="0" applyProtection="0">
      <alignment vertical="center"/>
    </xf>
  </cellStyleXfs>
  <cellXfs count="5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textRotation="255"/>
    </xf>
    <xf numFmtId="0" fontId="2" fillId="0" borderId="0" xfId="1" applyFont="1"/>
    <xf numFmtId="0" fontId="2" fillId="0" borderId="0" xfId="1" applyFont="1" applyAlignment="1">
      <alignment horizontal="center" vertical="center" textRotation="255"/>
    </xf>
    <xf numFmtId="0" fontId="3" fillId="0" borderId="0" xfId="1" applyFont="1"/>
    <xf numFmtId="0" fontId="1" fillId="0" borderId="0" xfId="1" applyAlignment="1">
      <alignment horizont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shrinkToFit="1"/>
    </xf>
    <xf numFmtId="0" fontId="12" fillId="0" borderId="0" xfId="0" applyFont="1">
      <alignment vertical="center"/>
    </xf>
    <xf numFmtId="0" fontId="13" fillId="0" borderId="0" xfId="1" applyFont="1" applyAlignment="1">
      <alignment vertical="center" shrinkToFit="1"/>
    </xf>
    <xf numFmtId="2" fontId="22" fillId="0" borderId="0" xfId="1" applyNumberFormat="1" applyFont="1" applyAlignment="1">
      <alignment vertical="top"/>
    </xf>
    <xf numFmtId="0" fontId="23" fillId="0" borderId="0" xfId="1" applyFont="1" applyAlignment="1">
      <alignment horizontal="center" vertical="center"/>
    </xf>
    <xf numFmtId="0" fontId="6" fillId="4" borderId="0" xfId="1" applyFont="1" applyFill="1" applyAlignment="1">
      <alignment vertical="center" shrinkToFit="1"/>
    </xf>
    <xf numFmtId="0" fontId="13" fillId="4" borderId="0" xfId="1" applyFont="1" applyFill="1" applyAlignment="1">
      <alignment vertical="center" shrinkToFit="1"/>
    </xf>
    <xf numFmtId="0" fontId="0" fillId="4" borderId="0" xfId="0" applyFill="1">
      <alignment vertical="center"/>
    </xf>
    <xf numFmtId="181" fontId="32" fillId="5" borderId="15" xfId="1" applyNumberFormat="1" applyFont="1" applyFill="1" applyBorder="1" applyAlignment="1">
      <alignment horizontal="center" vertical="center" shrinkToFit="1"/>
    </xf>
    <xf numFmtId="177" fontId="32" fillId="5" borderId="11" xfId="1" applyNumberFormat="1" applyFont="1" applyFill="1" applyBorder="1" applyAlignment="1">
      <alignment horizontal="center" vertical="center" shrinkToFit="1"/>
    </xf>
    <xf numFmtId="177" fontId="32" fillId="5" borderId="23" xfId="1" applyNumberFormat="1" applyFont="1" applyFill="1" applyBorder="1" applyAlignment="1">
      <alignment horizontal="center" vertical="center" shrinkToFit="1"/>
    </xf>
    <xf numFmtId="177" fontId="32" fillId="5" borderId="10" xfId="1" applyNumberFormat="1" applyFont="1" applyFill="1" applyBorder="1" applyAlignment="1">
      <alignment horizontal="center" vertical="center" shrinkToFit="1"/>
    </xf>
    <xf numFmtId="177" fontId="32" fillId="5" borderId="9" xfId="1" applyNumberFormat="1" applyFont="1" applyFill="1" applyBorder="1" applyAlignment="1">
      <alignment horizontal="center" vertical="center" shrinkToFit="1"/>
    </xf>
    <xf numFmtId="177" fontId="32" fillId="5" borderId="17" xfId="1" applyNumberFormat="1" applyFont="1" applyFill="1" applyBorder="1" applyAlignment="1">
      <alignment horizontal="center" vertical="center" shrinkToFit="1"/>
    </xf>
    <xf numFmtId="0" fontId="25" fillId="0" borderId="3" xfId="1" applyFont="1" applyBorder="1" applyAlignment="1">
      <alignment horizontal="left" vertical="center" indent="1" shrinkToFit="1"/>
    </xf>
    <xf numFmtId="177" fontId="32" fillId="7" borderId="12" xfId="1" applyNumberFormat="1" applyFont="1" applyFill="1" applyBorder="1" applyAlignment="1">
      <alignment horizontal="center" vertical="center" shrinkToFit="1"/>
    </xf>
    <xf numFmtId="177" fontId="32" fillId="7" borderId="2" xfId="1" applyNumberFormat="1" applyFont="1" applyFill="1" applyBorder="1" applyAlignment="1">
      <alignment horizontal="center" vertical="center" shrinkToFit="1"/>
    </xf>
    <xf numFmtId="177" fontId="32" fillId="7" borderId="3" xfId="1" applyNumberFormat="1" applyFont="1" applyFill="1" applyBorder="1" applyAlignment="1">
      <alignment horizontal="center" vertical="center" shrinkToFit="1"/>
    </xf>
    <xf numFmtId="177" fontId="32" fillId="7" borderId="1" xfId="1" applyNumberFormat="1" applyFont="1" applyFill="1" applyBorder="1" applyAlignment="1">
      <alignment horizontal="center" vertical="center" shrinkToFit="1"/>
    </xf>
    <xf numFmtId="177" fontId="32" fillId="7" borderId="4" xfId="1" applyNumberFormat="1" applyFont="1" applyFill="1" applyBorder="1" applyAlignment="1">
      <alignment horizontal="center" vertical="center" shrinkToFit="1"/>
    </xf>
    <xf numFmtId="177" fontId="32" fillId="7" borderId="13" xfId="1" applyNumberFormat="1" applyFont="1" applyFill="1" applyBorder="1" applyAlignment="1">
      <alignment horizontal="center" vertical="center" shrinkToFit="1"/>
    </xf>
    <xf numFmtId="0" fontId="32" fillId="7" borderId="3" xfId="1" applyFont="1" applyFill="1" applyBorder="1" applyAlignment="1">
      <alignment horizontal="distributed" vertical="center" shrinkToFit="1"/>
    </xf>
    <xf numFmtId="0" fontId="32" fillId="0" borderId="3" xfId="1" applyFont="1" applyBorder="1" applyAlignment="1">
      <alignment horizontal="left" vertical="center" indent="1" shrinkToFit="1"/>
    </xf>
    <xf numFmtId="177" fontId="32" fillId="3" borderId="12" xfId="1" applyNumberFormat="1" applyFont="1" applyFill="1" applyBorder="1" applyAlignment="1">
      <alignment horizontal="center" vertical="center" shrinkToFit="1"/>
    </xf>
    <xf numFmtId="177" fontId="32" fillId="4" borderId="2" xfId="1" applyNumberFormat="1" applyFont="1" applyFill="1" applyBorder="1" applyAlignment="1">
      <alignment horizontal="center" vertical="center" shrinkToFit="1"/>
    </xf>
    <xf numFmtId="177" fontId="32" fillId="2" borderId="3" xfId="1" applyNumberFormat="1" applyFont="1" applyFill="1" applyBorder="1" applyAlignment="1">
      <alignment horizontal="center" vertical="center" shrinkToFit="1"/>
    </xf>
    <xf numFmtId="177" fontId="32" fillId="2" borderId="1" xfId="1" applyNumberFormat="1" applyFont="1" applyFill="1" applyBorder="1" applyAlignment="1">
      <alignment horizontal="center" vertical="center" shrinkToFit="1"/>
    </xf>
    <xf numFmtId="177" fontId="32" fillId="2" borderId="4" xfId="1" applyNumberFormat="1" applyFont="1" applyFill="1" applyBorder="1" applyAlignment="1">
      <alignment horizontal="center" vertical="center" shrinkToFit="1"/>
    </xf>
    <xf numFmtId="177" fontId="32" fillId="2" borderId="2" xfId="1" applyNumberFormat="1" applyFont="1" applyFill="1" applyBorder="1" applyAlignment="1">
      <alignment horizontal="center" vertical="center" shrinkToFit="1"/>
    </xf>
    <xf numFmtId="177" fontId="32" fillId="2" borderId="13" xfId="1" applyNumberFormat="1" applyFont="1" applyFill="1" applyBorder="1" applyAlignment="1">
      <alignment horizontal="center" vertical="center" shrinkToFit="1"/>
    </xf>
    <xf numFmtId="177" fontId="32" fillId="0" borderId="3" xfId="1" applyNumberFormat="1" applyFont="1" applyBorder="1" applyAlignment="1">
      <alignment horizontal="center" vertical="center" shrinkToFit="1"/>
    </xf>
    <xf numFmtId="177" fontId="32" fillId="0" borderId="1" xfId="1" applyNumberFormat="1" applyFont="1" applyBorder="1" applyAlignment="1">
      <alignment horizontal="center" vertical="center" shrinkToFit="1"/>
    </xf>
    <xf numFmtId="177" fontId="32" fillId="0" borderId="4" xfId="1" applyNumberFormat="1" applyFont="1" applyBorder="1" applyAlignment="1">
      <alignment horizontal="center" vertical="center" shrinkToFit="1"/>
    </xf>
    <xf numFmtId="177" fontId="32" fillId="0" borderId="2" xfId="1" applyNumberFormat="1" applyFont="1" applyBorder="1" applyAlignment="1">
      <alignment horizontal="center" vertical="center" shrinkToFit="1"/>
    </xf>
    <xf numFmtId="177" fontId="32" fillId="0" borderId="13" xfId="1" applyNumberFormat="1" applyFont="1" applyBorder="1" applyAlignment="1">
      <alignment horizontal="center" vertical="center" shrinkToFit="1"/>
    </xf>
    <xf numFmtId="0" fontId="32" fillId="4" borderId="3" xfId="1" applyFont="1" applyFill="1" applyBorder="1" applyAlignment="1">
      <alignment horizontal="left" vertical="center" indent="1" shrinkToFit="1"/>
    </xf>
    <xf numFmtId="177" fontId="32" fillId="4" borderId="12" xfId="1" applyNumberFormat="1" applyFont="1" applyFill="1" applyBorder="1" applyAlignment="1">
      <alignment horizontal="center" vertical="center" shrinkToFit="1"/>
    </xf>
    <xf numFmtId="177" fontId="32" fillId="4" borderId="3" xfId="1" applyNumberFormat="1" applyFont="1" applyFill="1" applyBorder="1" applyAlignment="1">
      <alignment horizontal="center" vertical="center" shrinkToFit="1"/>
    </xf>
    <xf numFmtId="177" fontId="32" fillId="4" borderId="1" xfId="1" applyNumberFormat="1" applyFont="1" applyFill="1" applyBorder="1" applyAlignment="1">
      <alignment horizontal="center" vertical="center" shrinkToFit="1"/>
    </xf>
    <xf numFmtId="177" fontId="32" fillId="4" borderId="4" xfId="1" applyNumberFormat="1" applyFont="1" applyFill="1" applyBorder="1" applyAlignment="1">
      <alignment horizontal="center" vertical="center" shrinkToFit="1"/>
    </xf>
    <xf numFmtId="0" fontId="34" fillId="4" borderId="0" xfId="0" applyFont="1" applyFill="1">
      <alignment vertical="center"/>
    </xf>
    <xf numFmtId="177" fontId="32" fillId="4" borderId="13" xfId="1" applyNumberFormat="1" applyFont="1" applyFill="1" applyBorder="1" applyAlignment="1">
      <alignment horizontal="center" vertical="center" shrinkToFit="1"/>
    </xf>
    <xf numFmtId="177" fontId="28" fillId="4" borderId="1" xfId="1" applyNumberFormat="1" applyFont="1" applyFill="1" applyBorder="1" applyAlignment="1">
      <alignment horizontal="center" vertical="center"/>
    </xf>
    <xf numFmtId="177" fontId="32" fillId="7" borderId="22" xfId="1" applyNumberFormat="1" applyFont="1" applyFill="1" applyBorder="1" applyAlignment="1">
      <alignment horizontal="center" vertical="center" shrinkToFit="1"/>
    </xf>
    <xf numFmtId="0" fontId="32" fillId="7" borderId="3" xfId="1" applyFont="1" applyFill="1" applyBorder="1" applyAlignment="1">
      <alignment horizontal="distributed" vertical="center"/>
    </xf>
    <xf numFmtId="177" fontId="32" fillId="2" borderId="24" xfId="1" applyNumberFormat="1" applyFont="1" applyFill="1" applyBorder="1" applyAlignment="1">
      <alignment horizontal="center" vertical="center" shrinkToFit="1"/>
    </xf>
    <xf numFmtId="177" fontId="32" fillId="2" borderId="28" xfId="1" applyNumberFormat="1" applyFont="1" applyFill="1" applyBorder="1" applyAlignment="1">
      <alignment horizontal="center" vertical="center" shrinkToFit="1"/>
    </xf>
    <xf numFmtId="177" fontId="32" fillId="2" borderId="31" xfId="1" applyNumberFormat="1" applyFont="1" applyFill="1" applyBorder="1" applyAlignment="1">
      <alignment horizontal="center" vertical="center" shrinkToFit="1"/>
    </xf>
    <xf numFmtId="177" fontId="32" fillId="2" borderId="30" xfId="1" applyNumberFormat="1" applyFont="1" applyFill="1" applyBorder="1" applyAlignment="1">
      <alignment horizontal="center" vertical="center" shrinkToFit="1"/>
    </xf>
    <xf numFmtId="177" fontId="32" fillId="2" borderId="29" xfId="1" applyNumberFormat="1" applyFont="1" applyFill="1" applyBorder="1" applyAlignment="1">
      <alignment horizontal="center" vertical="center" shrinkToFit="1"/>
    </xf>
    <xf numFmtId="0" fontId="32" fillId="0" borderId="24" xfId="1" applyFont="1" applyBorder="1" applyAlignment="1">
      <alignment horizontal="left" vertical="center" indent="1" shrinkToFit="1"/>
    </xf>
    <xf numFmtId="177" fontId="32" fillId="4" borderId="30" xfId="1" applyNumberFormat="1" applyFont="1" applyFill="1" applyBorder="1" applyAlignment="1">
      <alignment horizontal="center" vertical="center" shrinkToFit="1"/>
    </xf>
    <xf numFmtId="177" fontId="32" fillId="3" borderId="32" xfId="1" applyNumberFormat="1" applyFont="1" applyFill="1" applyBorder="1" applyAlignment="1">
      <alignment horizontal="center" vertical="center" shrinkToFit="1"/>
    </xf>
    <xf numFmtId="177" fontId="32" fillId="4" borderId="8" xfId="1" applyNumberFormat="1" applyFont="1" applyFill="1" applyBorder="1" applyAlignment="1">
      <alignment horizontal="center" vertical="center" shrinkToFit="1"/>
    </xf>
    <xf numFmtId="177" fontId="32" fillId="2" borderId="6" xfId="1" applyNumberFormat="1" applyFont="1" applyFill="1" applyBorder="1" applyAlignment="1">
      <alignment horizontal="center" vertical="center" shrinkToFit="1"/>
    </xf>
    <xf numFmtId="177" fontId="32" fillId="2" borderId="5" xfId="1" applyNumberFormat="1" applyFont="1" applyFill="1" applyBorder="1" applyAlignment="1">
      <alignment horizontal="center" vertical="center" shrinkToFit="1"/>
    </xf>
    <xf numFmtId="177" fontId="32" fillId="5" borderId="25" xfId="1" applyNumberFormat="1" applyFont="1" applyFill="1" applyBorder="1" applyAlignment="1">
      <alignment horizontal="center" vertical="center" shrinkToFit="1"/>
    </xf>
    <xf numFmtId="177" fontId="32" fillId="7" borderId="19" xfId="1" applyNumberFormat="1" applyFont="1" applyFill="1" applyBorder="1" applyAlignment="1">
      <alignment horizontal="center" vertical="center" shrinkToFit="1"/>
    </xf>
    <xf numFmtId="177" fontId="32" fillId="2" borderId="19" xfId="1" applyNumberFormat="1" applyFont="1" applyFill="1" applyBorder="1" applyAlignment="1">
      <alignment horizontal="center" vertical="center" shrinkToFit="1"/>
    </xf>
    <xf numFmtId="177" fontId="32" fillId="0" borderId="19" xfId="1" applyNumberFormat="1" applyFont="1" applyBorder="1" applyAlignment="1">
      <alignment horizontal="center" vertical="center" shrinkToFit="1"/>
    </xf>
    <xf numFmtId="177" fontId="32" fillId="4" borderId="19" xfId="1" applyNumberFormat="1" applyFont="1" applyFill="1" applyBorder="1" applyAlignment="1">
      <alignment horizontal="center" vertical="center" shrinkToFit="1"/>
    </xf>
    <xf numFmtId="177" fontId="32" fillId="2" borderId="43" xfId="1" applyNumberFormat="1" applyFont="1" applyFill="1" applyBorder="1" applyAlignment="1">
      <alignment horizontal="center" vertical="center" shrinkToFit="1"/>
    </xf>
    <xf numFmtId="177" fontId="32" fillId="2" borderId="16" xfId="1" applyNumberFormat="1" applyFont="1" applyFill="1" applyBorder="1" applyAlignment="1">
      <alignment horizontal="center" vertical="center" shrinkToFit="1"/>
    </xf>
    <xf numFmtId="177" fontId="32" fillId="2" borderId="7" xfId="1" applyNumberFormat="1" applyFont="1" applyFill="1" applyBorder="1" applyAlignment="1">
      <alignment horizontal="center" vertical="center" shrinkToFit="1"/>
    </xf>
    <xf numFmtId="177" fontId="32" fillId="2" borderId="20" xfId="1" applyNumberFormat="1" applyFont="1" applyFill="1" applyBorder="1" applyAlignment="1">
      <alignment horizontal="center" vertical="center" shrinkToFit="1"/>
    </xf>
    <xf numFmtId="177" fontId="32" fillId="5" borderId="45" xfId="1" applyNumberFormat="1" applyFont="1" applyFill="1" applyBorder="1" applyAlignment="1">
      <alignment horizontal="center" vertical="center" shrinkToFit="1"/>
    </xf>
    <xf numFmtId="177" fontId="32" fillId="2" borderId="22" xfId="1" applyNumberFormat="1" applyFont="1" applyFill="1" applyBorder="1" applyAlignment="1">
      <alignment horizontal="center" vertical="center" shrinkToFit="1"/>
    </xf>
    <xf numFmtId="177" fontId="32" fillId="0" borderId="22" xfId="1" applyNumberFormat="1" applyFont="1" applyBorder="1" applyAlignment="1">
      <alignment horizontal="center" vertical="center" shrinkToFit="1"/>
    </xf>
    <xf numFmtId="177" fontId="32" fillId="7" borderId="14" xfId="1" applyNumberFormat="1" applyFont="1" applyFill="1" applyBorder="1" applyAlignment="1">
      <alignment horizontal="center" vertical="center" shrinkToFit="1"/>
    </xf>
    <xf numFmtId="177" fontId="32" fillId="4" borderId="22" xfId="1" applyNumberFormat="1" applyFont="1" applyFill="1" applyBorder="1" applyAlignment="1">
      <alignment horizontal="center" vertical="center" shrinkToFit="1"/>
    </xf>
    <xf numFmtId="177" fontId="32" fillId="2" borderId="41" xfId="1" applyNumberFormat="1" applyFont="1" applyFill="1" applyBorder="1" applyAlignment="1">
      <alignment horizontal="center" vertical="center" shrinkToFit="1"/>
    </xf>
    <xf numFmtId="177" fontId="32" fillId="2" borderId="8" xfId="1" applyNumberFormat="1" applyFont="1" applyFill="1" applyBorder="1" applyAlignment="1">
      <alignment horizontal="center" vertical="center" shrinkToFit="1"/>
    </xf>
    <xf numFmtId="177" fontId="32" fillId="2" borderId="21" xfId="1" applyNumberFormat="1" applyFont="1" applyFill="1" applyBorder="1" applyAlignment="1">
      <alignment horizontal="center" vertical="center" shrinkToFit="1"/>
    </xf>
    <xf numFmtId="177" fontId="32" fillId="5" borderId="27" xfId="1" applyNumberFormat="1" applyFont="1" applyFill="1" applyBorder="1" applyAlignment="1">
      <alignment horizontal="center" vertical="center" shrinkToFit="1"/>
    </xf>
    <xf numFmtId="177" fontId="32" fillId="5" borderId="26" xfId="1" applyNumberFormat="1" applyFont="1" applyFill="1" applyBorder="1" applyAlignment="1">
      <alignment horizontal="center" vertical="center" shrinkToFit="1"/>
    </xf>
    <xf numFmtId="0" fontId="25" fillId="7" borderId="19" xfId="1" applyFont="1" applyFill="1" applyBorder="1" applyAlignment="1">
      <alignment horizontal="center" vertical="center" wrapText="1"/>
    </xf>
    <xf numFmtId="0" fontId="32" fillId="0" borderId="6" xfId="1" applyFont="1" applyBorder="1" applyAlignment="1">
      <alignment horizontal="left" vertical="center" indent="1" shrinkToFit="1"/>
    </xf>
    <xf numFmtId="176" fontId="24" fillId="5" borderId="15" xfId="1" applyNumberFormat="1" applyFont="1" applyFill="1" applyBorder="1" applyAlignment="1">
      <alignment horizontal="center" vertical="center"/>
    </xf>
    <xf numFmtId="176" fontId="24" fillId="5" borderId="11" xfId="1" applyNumberFormat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176" fontId="24" fillId="7" borderId="2" xfId="1" applyNumberFormat="1" applyFont="1" applyFill="1" applyBorder="1" applyAlignment="1">
      <alignment horizontal="center" vertical="center"/>
    </xf>
    <xf numFmtId="0" fontId="24" fillId="0" borderId="13" xfId="1" applyFont="1" applyBorder="1" applyAlignment="1">
      <alignment horizontal="left" vertical="center" indent="2"/>
    </xf>
    <xf numFmtId="0" fontId="24" fillId="3" borderId="12" xfId="1" applyFont="1" applyFill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/>
    </xf>
    <xf numFmtId="180" fontId="24" fillId="7" borderId="2" xfId="1" applyNumberFormat="1" applyFont="1" applyFill="1" applyBorder="1" applyAlignment="1">
      <alignment horizontal="center" vertical="center"/>
    </xf>
    <xf numFmtId="0" fontId="35" fillId="0" borderId="13" xfId="1" applyFont="1" applyBorder="1" applyAlignment="1">
      <alignment horizontal="left" vertical="center" indent="2"/>
    </xf>
    <xf numFmtId="0" fontId="35" fillId="3" borderId="12" xfId="1" applyFont="1" applyFill="1" applyBorder="1" applyAlignment="1">
      <alignment horizontal="center" vertical="center"/>
    </xf>
    <xf numFmtId="176" fontId="35" fillId="0" borderId="2" xfId="1" applyNumberFormat="1" applyFont="1" applyBorder="1" applyAlignment="1">
      <alignment horizontal="center" vertical="center"/>
    </xf>
    <xf numFmtId="0" fontId="35" fillId="7" borderId="13" xfId="1" applyFont="1" applyFill="1" applyBorder="1" applyAlignment="1">
      <alignment horizontal="center" vertical="center"/>
    </xf>
    <xf numFmtId="0" fontId="35" fillId="7" borderId="12" xfId="1" applyFont="1" applyFill="1" applyBorder="1" applyAlignment="1">
      <alignment horizontal="center" vertical="center"/>
    </xf>
    <xf numFmtId="176" fontId="35" fillId="7" borderId="2" xfId="1" applyNumberFormat="1" applyFont="1" applyFill="1" applyBorder="1" applyAlignment="1">
      <alignment horizontal="center" vertical="center"/>
    </xf>
    <xf numFmtId="0" fontId="28" fillId="0" borderId="13" xfId="1" applyFont="1" applyBorder="1" applyAlignment="1">
      <alignment horizontal="left" vertical="center" indent="2"/>
    </xf>
    <xf numFmtId="176" fontId="24" fillId="7" borderId="1" xfId="1" applyNumberFormat="1" applyFont="1" applyFill="1" applyBorder="1" applyAlignment="1">
      <alignment vertical="center"/>
    </xf>
    <xf numFmtId="176" fontId="35" fillId="2" borderId="2" xfId="1" applyNumberFormat="1" applyFont="1" applyFill="1" applyBorder="1" applyAlignment="1">
      <alignment horizontal="center" vertical="center"/>
    </xf>
    <xf numFmtId="176" fontId="24" fillId="2" borderId="1" xfId="1" applyNumberFormat="1" applyFont="1" applyFill="1" applyBorder="1" applyAlignment="1">
      <alignment vertical="center"/>
    </xf>
    <xf numFmtId="176" fontId="24" fillId="7" borderId="13" xfId="1" applyNumberFormat="1" applyFont="1" applyFill="1" applyBorder="1" applyAlignment="1">
      <alignment horizontal="center" vertical="center"/>
    </xf>
    <xf numFmtId="176" fontId="24" fillId="0" borderId="13" xfId="1" applyNumberFormat="1" applyFont="1" applyBorder="1" applyAlignment="1">
      <alignment horizontal="center" vertical="center"/>
    </xf>
    <xf numFmtId="176" fontId="28" fillId="0" borderId="13" xfId="1" applyNumberFormat="1" applyFont="1" applyBorder="1" applyAlignment="1">
      <alignment horizontal="center" vertical="center"/>
    </xf>
    <xf numFmtId="176" fontId="28" fillId="7" borderId="13" xfId="1" applyNumberFormat="1" applyFont="1" applyFill="1" applyBorder="1" applyAlignment="1">
      <alignment horizontal="center" vertical="center"/>
    </xf>
    <xf numFmtId="176" fontId="24" fillId="7" borderId="13" xfId="1" applyNumberFormat="1" applyFont="1" applyFill="1" applyBorder="1" applyAlignment="1">
      <alignment vertical="center"/>
    </xf>
    <xf numFmtId="176" fontId="24" fillId="2" borderId="13" xfId="1" applyNumberFormat="1" applyFont="1" applyFill="1" applyBorder="1" applyAlignment="1">
      <alignment vertical="center"/>
    </xf>
    <xf numFmtId="0" fontId="24" fillId="0" borderId="5" xfId="1" applyFont="1" applyBorder="1" applyAlignment="1">
      <alignment horizontal="left" vertical="center" indent="2"/>
    </xf>
    <xf numFmtId="0" fontId="24" fillId="3" borderId="32" xfId="1" applyFont="1" applyFill="1" applyBorder="1" applyAlignment="1">
      <alignment horizontal="center" vertical="center"/>
    </xf>
    <xf numFmtId="176" fontId="24" fillId="2" borderId="8" xfId="1" applyNumberFormat="1" applyFont="1" applyFill="1" applyBorder="1" applyAlignment="1">
      <alignment horizontal="center" vertical="center"/>
    </xf>
    <xf numFmtId="176" fontId="24" fillId="2" borderId="7" xfId="1" applyNumberFormat="1" applyFont="1" applyFill="1" applyBorder="1" applyAlignment="1">
      <alignment vertical="center"/>
    </xf>
    <xf numFmtId="176" fontId="24" fillId="2" borderId="5" xfId="1" applyNumberFormat="1" applyFont="1" applyFill="1" applyBorder="1" applyAlignment="1">
      <alignment vertical="center"/>
    </xf>
    <xf numFmtId="177" fontId="24" fillId="5" borderId="15" xfId="1" applyNumberFormat="1" applyFont="1" applyFill="1" applyBorder="1" applyAlignment="1">
      <alignment horizontal="center" vertical="center" shrinkToFit="1"/>
    </xf>
    <xf numFmtId="177" fontId="24" fillId="5" borderId="10" xfId="1" applyNumberFormat="1" applyFont="1" applyFill="1" applyBorder="1" applyAlignment="1">
      <alignment horizontal="center" vertical="center" shrinkToFit="1"/>
    </xf>
    <xf numFmtId="177" fontId="24" fillId="5" borderId="25" xfId="1" applyNumberFormat="1" applyFont="1" applyFill="1" applyBorder="1" applyAlignment="1">
      <alignment horizontal="center" vertical="center" shrinkToFit="1"/>
    </xf>
    <xf numFmtId="177" fontId="28" fillId="5" borderId="10" xfId="1" applyNumberFormat="1" applyFont="1" applyFill="1" applyBorder="1" applyAlignment="1">
      <alignment horizontal="center" vertical="center" shrinkToFit="1"/>
    </xf>
    <xf numFmtId="0" fontId="35" fillId="7" borderId="3" xfId="1" applyFont="1" applyFill="1" applyBorder="1" applyAlignment="1">
      <alignment horizontal="center" vertical="center" shrinkToFit="1"/>
    </xf>
    <xf numFmtId="177" fontId="28" fillId="7" borderId="12" xfId="1" applyNumberFormat="1" applyFont="1" applyFill="1" applyBorder="1" applyAlignment="1">
      <alignment horizontal="center" vertical="center" shrinkToFit="1"/>
    </xf>
    <xf numFmtId="177" fontId="36" fillId="7" borderId="1" xfId="1" applyNumberFormat="1" applyFont="1" applyFill="1" applyBorder="1" applyAlignment="1">
      <alignment horizontal="center" vertical="center" shrinkToFit="1"/>
    </xf>
    <xf numFmtId="177" fontId="35" fillId="7" borderId="19" xfId="1" applyNumberFormat="1" applyFont="1" applyFill="1" applyBorder="1" applyAlignment="1">
      <alignment horizontal="center" vertical="center" shrinkToFit="1"/>
    </xf>
    <xf numFmtId="0" fontId="35" fillId="0" borderId="3" xfId="1" applyFont="1" applyBorder="1" applyAlignment="1">
      <alignment horizontal="left" vertical="center" indent="1" shrinkToFit="1"/>
    </xf>
    <xf numFmtId="177" fontId="35" fillId="4" borderId="12" xfId="1" applyNumberFormat="1" applyFont="1" applyFill="1" applyBorder="1" applyAlignment="1">
      <alignment horizontal="center" vertical="center" shrinkToFit="1"/>
    </xf>
    <xf numFmtId="177" fontId="36" fillId="2" borderId="1" xfId="1" applyNumberFormat="1" applyFont="1" applyFill="1" applyBorder="1" applyAlignment="1">
      <alignment horizontal="center" vertical="center" shrinkToFit="1"/>
    </xf>
    <xf numFmtId="177" fontId="35" fillId="7" borderId="12" xfId="1" applyNumberFormat="1" applyFont="1" applyFill="1" applyBorder="1" applyAlignment="1">
      <alignment horizontal="center" vertical="center" shrinkToFit="1"/>
    </xf>
    <xf numFmtId="177" fontId="36" fillId="4" borderId="1" xfId="1" applyNumberFormat="1" applyFont="1" applyFill="1" applyBorder="1" applyAlignment="1">
      <alignment horizontal="center" vertical="center" shrinkToFit="1"/>
    </xf>
    <xf numFmtId="183" fontId="36" fillId="2" borderId="1" xfId="1" applyNumberFormat="1" applyFont="1" applyFill="1" applyBorder="1" applyAlignment="1">
      <alignment horizontal="center" vertical="center" shrinkToFit="1"/>
    </xf>
    <xf numFmtId="183" fontId="36" fillId="4" borderId="1" xfId="1" applyNumberFormat="1" applyFont="1" applyFill="1" applyBorder="1" applyAlignment="1">
      <alignment horizontal="center" vertical="center" shrinkToFit="1"/>
    </xf>
    <xf numFmtId="188" fontId="35" fillId="4" borderId="12" xfId="1" applyNumberFormat="1" applyFont="1" applyFill="1" applyBorder="1" applyAlignment="1">
      <alignment horizontal="center" vertical="center" shrinkToFit="1"/>
    </xf>
    <xf numFmtId="188" fontId="35" fillId="7" borderId="19" xfId="1" applyNumberFormat="1" applyFont="1" applyFill="1" applyBorder="1" applyAlignment="1">
      <alignment horizontal="center" vertical="center" shrinkToFit="1"/>
    </xf>
    <xf numFmtId="184" fontId="36" fillId="2" borderId="1" xfId="1" applyNumberFormat="1" applyFont="1" applyFill="1" applyBorder="1" applyAlignment="1">
      <alignment horizontal="center" vertical="center" shrinkToFit="1"/>
    </xf>
    <xf numFmtId="185" fontId="36" fillId="4" borderId="1" xfId="1" applyNumberFormat="1" applyFont="1" applyFill="1" applyBorder="1" applyAlignment="1">
      <alignment horizontal="center" vertical="center" shrinkToFit="1"/>
    </xf>
    <xf numFmtId="177" fontId="27" fillId="7" borderId="1" xfId="1" applyNumberFormat="1" applyFont="1" applyFill="1" applyBorder="1" applyAlignment="1">
      <alignment horizontal="center" vertical="center" shrinkToFit="1"/>
    </xf>
    <xf numFmtId="177" fontId="28" fillId="4" borderId="12" xfId="1" applyNumberFormat="1" applyFont="1" applyFill="1" applyBorder="1" applyAlignment="1">
      <alignment horizontal="center" vertical="center" shrinkToFit="1"/>
    </xf>
    <xf numFmtId="177" fontId="27" fillId="2" borderId="1" xfId="1" applyNumberFormat="1" applyFont="1" applyFill="1" applyBorder="1" applyAlignment="1">
      <alignment horizontal="center" vertical="center" shrinkToFit="1"/>
    </xf>
    <xf numFmtId="186" fontId="35" fillId="4" borderId="12" xfId="1" applyNumberFormat="1" applyFont="1" applyFill="1" applyBorder="1" applyAlignment="1">
      <alignment horizontal="center" vertical="center" shrinkToFit="1"/>
    </xf>
    <xf numFmtId="186" fontId="35" fillId="7" borderId="19" xfId="1" applyNumberFormat="1" applyFont="1" applyFill="1" applyBorder="1" applyAlignment="1">
      <alignment horizontal="center" vertical="center" shrinkToFit="1"/>
    </xf>
    <xf numFmtId="186" fontId="36" fillId="2" borderId="1" xfId="1" applyNumberFormat="1" applyFont="1" applyFill="1" applyBorder="1" applyAlignment="1">
      <alignment horizontal="center" vertical="center" shrinkToFit="1"/>
    </xf>
    <xf numFmtId="187" fontId="36" fillId="2" borderId="1" xfId="1" applyNumberFormat="1" applyFont="1" applyFill="1" applyBorder="1" applyAlignment="1">
      <alignment horizontal="center" vertical="center" shrinkToFit="1"/>
    </xf>
    <xf numFmtId="183" fontId="35" fillId="4" borderId="12" xfId="1" applyNumberFormat="1" applyFont="1" applyFill="1" applyBorder="1" applyAlignment="1">
      <alignment horizontal="center" vertical="center" shrinkToFit="1"/>
    </xf>
    <xf numFmtId="183" fontId="35" fillId="7" borderId="19" xfId="1" applyNumberFormat="1" applyFont="1" applyFill="1" applyBorder="1" applyAlignment="1">
      <alignment horizontal="center" vertical="center" shrinkToFit="1"/>
    </xf>
    <xf numFmtId="185" fontId="36" fillId="2" borderId="1" xfId="1" applyNumberFormat="1" applyFont="1" applyFill="1" applyBorder="1" applyAlignment="1">
      <alignment horizontal="center" vertical="center" shrinkToFit="1"/>
    </xf>
    <xf numFmtId="177" fontId="36" fillId="0" borderId="1" xfId="1" applyNumberFormat="1" applyFont="1" applyBorder="1" applyAlignment="1">
      <alignment horizontal="center" vertical="center" shrinkToFit="1"/>
    </xf>
    <xf numFmtId="177" fontId="36" fillId="0" borderId="2" xfId="1" applyNumberFormat="1" applyFont="1" applyBorder="1" applyAlignment="1">
      <alignment horizontal="center" vertical="center" shrinkToFit="1"/>
    </xf>
    <xf numFmtId="177" fontId="28" fillId="5" borderId="17" xfId="1" applyNumberFormat="1" applyFont="1" applyFill="1" applyBorder="1" applyAlignment="1">
      <alignment horizontal="center" vertical="center" shrinkToFit="1"/>
    </xf>
    <xf numFmtId="177" fontId="36" fillId="7" borderId="13" xfId="1" applyNumberFormat="1" applyFont="1" applyFill="1" applyBorder="1" applyAlignment="1">
      <alignment horizontal="center" vertical="center" shrinkToFit="1"/>
    </xf>
    <xf numFmtId="177" fontId="36" fillId="2" borderId="13" xfId="1" applyNumberFormat="1" applyFont="1" applyFill="1" applyBorder="1" applyAlignment="1">
      <alignment horizontal="center" vertical="center" shrinkToFit="1"/>
    </xf>
    <xf numFmtId="183" fontId="36" fillId="2" borderId="13" xfId="1" applyNumberFormat="1" applyFont="1" applyFill="1" applyBorder="1" applyAlignment="1">
      <alignment horizontal="center" vertical="center" shrinkToFit="1"/>
    </xf>
    <xf numFmtId="177" fontId="36" fillId="4" borderId="13" xfId="1" applyNumberFormat="1" applyFont="1" applyFill="1" applyBorder="1" applyAlignment="1">
      <alignment horizontal="center" vertical="center" shrinkToFit="1"/>
    </xf>
    <xf numFmtId="0" fontId="35" fillId="7" borderId="19" xfId="0" applyFont="1" applyFill="1" applyBorder="1" applyAlignment="1">
      <alignment horizontal="center" vertical="center" wrapText="1"/>
    </xf>
    <xf numFmtId="177" fontId="36" fillId="0" borderId="22" xfId="1" applyNumberFormat="1" applyFont="1" applyBorder="1" applyAlignment="1">
      <alignment horizontal="center" vertical="center" shrinkToFit="1"/>
    </xf>
    <xf numFmtId="0" fontId="35" fillId="0" borderId="6" xfId="1" applyFont="1" applyBorder="1" applyAlignment="1">
      <alignment horizontal="left" vertical="center" indent="1" shrinkToFit="1"/>
    </xf>
    <xf numFmtId="177" fontId="35" fillId="4" borderId="32" xfId="1" applyNumberFormat="1" applyFont="1" applyFill="1" applyBorder="1" applyAlignment="1">
      <alignment horizontal="center" vertical="center" shrinkToFit="1"/>
    </xf>
    <xf numFmtId="177" fontId="36" fillId="0" borderId="7" xfId="1" applyNumberFormat="1" applyFont="1" applyBorder="1" applyAlignment="1">
      <alignment horizontal="center" vertical="center" shrinkToFit="1"/>
    </xf>
    <xf numFmtId="177" fontId="35" fillId="7" borderId="16" xfId="1" applyNumberFormat="1" applyFont="1" applyFill="1" applyBorder="1" applyAlignment="1">
      <alignment horizontal="center" vertical="center" shrinkToFit="1"/>
    </xf>
    <xf numFmtId="177" fontId="36" fillId="4" borderId="8" xfId="1" applyNumberFormat="1" applyFont="1" applyFill="1" applyBorder="1" applyAlignment="1">
      <alignment horizontal="center" vertical="center" shrinkToFit="1"/>
    </xf>
    <xf numFmtId="177" fontId="36" fillId="4" borderId="21" xfId="1" applyNumberFormat="1" applyFont="1" applyFill="1" applyBorder="1" applyAlignment="1">
      <alignment horizontal="center" vertical="center" shrinkToFit="1"/>
    </xf>
    <xf numFmtId="177" fontId="24" fillId="5" borderId="17" xfId="1" applyNumberFormat="1" applyFont="1" applyFill="1" applyBorder="1" applyAlignment="1">
      <alignment horizontal="center" vertical="center" shrinkToFit="1"/>
    </xf>
    <xf numFmtId="177" fontId="28" fillId="7" borderId="19" xfId="1" applyNumberFormat="1" applyFont="1" applyFill="1" applyBorder="1" applyAlignment="1">
      <alignment horizontal="center" vertical="center" shrinkToFit="1"/>
    </xf>
    <xf numFmtId="177" fontId="27" fillId="7" borderId="13" xfId="1" applyNumberFormat="1" applyFont="1" applyFill="1" applyBorder="1" applyAlignment="1">
      <alignment horizontal="center" vertical="center" shrinkToFit="1"/>
    </xf>
    <xf numFmtId="177" fontId="36" fillId="0" borderId="13" xfId="1" applyNumberFormat="1" applyFont="1" applyBorder="1" applyAlignment="1">
      <alignment horizontal="center" vertical="center" shrinkToFit="1"/>
    </xf>
    <xf numFmtId="177" fontId="36" fillId="0" borderId="5" xfId="1" applyNumberFormat="1" applyFont="1" applyBorder="1" applyAlignment="1">
      <alignment horizontal="center" vertical="center" shrinkToFit="1"/>
    </xf>
    <xf numFmtId="177" fontId="35" fillId="7" borderId="2" xfId="1" applyNumberFormat="1" applyFont="1" applyFill="1" applyBorder="1" applyAlignment="1">
      <alignment horizontal="center" vertical="center"/>
    </xf>
    <xf numFmtId="177" fontId="35" fillId="7" borderId="1" xfId="1" applyNumberFormat="1" applyFont="1" applyFill="1" applyBorder="1" applyAlignment="1">
      <alignment horizontal="center" vertical="center"/>
    </xf>
    <xf numFmtId="177" fontId="35" fillId="2" borderId="1" xfId="1" applyNumberFormat="1" applyFont="1" applyFill="1" applyBorder="1" applyAlignment="1">
      <alignment horizontal="center" vertical="center"/>
    </xf>
    <xf numFmtId="0" fontId="28" fillId="4" borderId="3" xfId="1" applyFont="1" applyFill="1" applyBorder="1" applyAlignment="1">
      <alignment horizontal="left" vertical="center" indent="1" shrinkToFit="1"/>
    </xf>
    <xf numFmtId="177" fontId="35" fillId="7" borderId="13" xfId="1" applyNumberFormat="1" applyFont="1" applyFill="1" applyBorder="1" applyAlignment="1">
      <alignment horizontal="center" vertical="center"/>
    </xf>
    <xf numFmtId="177" fontId="35" fillId="2" borderId="13" xfId="1" applyNumberFormat="1" applyFont="1" applyFill="1" applyBorder="1" applyAlignment="1">
      <alignment horizontal="center" vertical="center"/>
    </xf>
    <xf numFmtId="177" fontId="35" fillId="7" borderId="22" xfId="1" applyNumberFormat="1" applyFont="1" applyFill="1" applyBorder="1" applyAlignment="1">
      <alignment horizontal="center" vertical="center"/>
    </xf>
    <xf numFmtId="177" fontId="28" fillId="4" borderId="13" xfId="1" applyNumberFormat="1" applyFont="1" applyFill="1" applyBorder="1" applyAlignment="1">
      <alignment horizontal="center" vertical="center"/>
    </xf>
    <xf numFmtId="177" fontId="35" fillId="2" borderId="7" xfId="1" applyNumberFormat="1" applyFont="1" applyFill="1" applyBorder="1" applyAlignment="1">
      <alignment horizontal="center" vertical="center"/>
    </xf>
    <xf numFmtId="177" fontId="35" fillId="2" borderId="5" xfId="1" applyNumberFormat="1" applyFont="1" applyFill="1" applyBorder="1" applyAlignment="1">
      <alignment horizontal="center" vertical="center"/>
    </xf>
    <xf numFmtId="177" fontId="35" fillId="2" borderId="2" xfId="1" applyNumberFormat="1" applyFont="1" applyFill="1" applyBorder="1" applyAlignment="1">
      <alignment horizontal="center" vertical="center"/>
    </xf>
    <xf numFmtId="177" fontId="28" fillId="4" borderId="2" xfId="1" applyNumberFormat="1" applyFont="1" applyFill="1" applyBorder="1" applyAlignment="1">
      <alignment horizontal="center" vertical="center"/>
    </xf>
    <xf numFmtId="177" fontId="35" fillId="2" borderId="8" xfId="1" applyNumberFormat="1" applyFont="1" applyFill="1" applyBorder="1" applyAlignment="1">
      <alignment horizontal="center" vertical="center"/>
    </xf>
    <xf numFmtId="177" fontId="35" fillId="7" borderId="12" xfId="1" applyNumberFormat="1" applyFont="1" applyFill="1" applyBorder="1" applyAlignment="1">
      <alignment horizontal="center" vertical="center"/>
    </xf>
    <xf numFmtId="177" fontId="28" fillId="7" borderId="12" xfId="1" applyNumberFormat="1" applyFont="1" applyFill="1" applyBorder="1" applyAlignment="1">
      <alignment horizontal="center" vertical="center"/>
    </xf>
    <xf numFmtId="177" fontId="35" fillId="7" borderId="32" xfId="1" applyNumberFormat="1" applyFont="1" applyFill="1" applyBorder="1" applyAlignment="1">
      <alignment horizontal="center" vertical="center"/>
    </xf>
    <xf numFmtId="0" fontId="3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24" fillId="7" borderId="26" xfId="1" applyFont="1" applyFill="1" applyBorder="1" applyAlignment="1">
      <alignment horizontal="center" vertical="center"/>
    </xf>
    <xf numFmtId="176" fontId="24" fillId="7" borderId="38" xfId="1" applyNumberFormat="1" applyFont="1" applyFill="1" applyBorder="1" applyAlignment="1">
      <alignment horizontal="center" vertical="center"/>
    </xf>
    <xf numFmtId="0" fontId="24" fillId="0" borderId="13" xfId="1" applyFont="1" applyBorder="1" applyAlignment="1">
      <alignment horizontal="distributed" vertical="center" shrinkToFit="1"/>
    </xf>
    <xf numFmtId="176" fontId="24" fillId="2" borderId="21" xfId="1" applyNumberFormat="1" applyFont="1" applyFill="1" applyBorder="1" applyAlignment="1">
      <alignment horizontal="center" vertical="center"/>
    </xf>
    <xf numFmtId="176" fontId="24" fillId="2" borderId="22" xfId="1" applyNumberFormat="1" applyFont="1" applyFill="1" applyBorder="1" applyAlignment="1">
      <alignment horizontal="center" vertical="center"/>
    </xf>
    <xf numFmtId="176" fontId="28" fillId="4" borderId="21" xfId="1" applyNumberFormat="1" applyFont="1" applyFill="1" applyBorder="1" applyAlignment="1">
      <alignment horizontal="center" vertical="center"/>
    </xf>
    <xf numFmtId="176" fontId="28" fillId="7" borderId="38" xfId="1" applyNumberFormat="1" applyFont="1" applyFill="1" applyBorder="1" applyAlignment="1">
      <alignment horizontal="center" vertical="center"/>
    </xf>
    <xf numFmtId="176" fontId="28" fillId="2" borderId="22" xfId="1" applyNumberFormat="1" applyFont="1" applyFill="1" applyBorder="1" applyAlignment="1">
      <alignment horizontal="center" vertical="center"/>
    </xf>
    <xf numFmtId="176" fontId="28" fillId="2" borderId="21" xfId="1" applyNumberFormat="1" applyFont="1" applyFill="1" applyBorder="1" applyAlignment="1">
      <alignment horizontal="center" vertical="center"/>
    </xf>
    <xf numFmtId="176" fontId="28" fillId="4" borderId="22" xfId="1" applyNumberFormat="1" applyFont="1" applyFill="1" applyBorder="1" applyAlignment="1">
      <alignment horizontal="center" vertical="center"/>
    </xf>
    <xf numFmtId="0" fontId="24" fillId="0" borderId="5" xfId="1" applyFont="1" applyBorder="1" applyAlignment="1">
      <alignment horizontal="distributed" vertical="center" shrinkToFit="1"/>
    </xf>
    <xf numFmtId="0" fontId="39" fillId="0" borderId="0" xfId="1" applyFont="1" applyAlignment="1">
      <alignment vertical="center" shrinkToFit="1"/>
    </xf>
    <xf numFmtId="0" fontId="39" fillId="0" borderId="0" xfId="1" applyFont="1" applyAlignment="1">
      <alignment vertical="center"/>
    </xf>
    <xf numFmtId="0" fontId="40" fillId="0" borderId="0" xfId="1" applyFont="1" applyAlignment="1">
      <alignment vertical="center" shrinkToFit="1"/>
    </xf>
    <xf numFmtId="177" fontId="25" fillId="7" borderId="10" xfId="1" applyNumberFormat="1" applyFont="1" applyFill="1" applyBorder="1" applyAlignment="1">
      <alignment horizontal="center" vertical="center" shrinkToFit="1"/>
    </xf>
    <xf numFmtId="177" fontId="25" fillId="7" borderId="17" xfId="1" applyNumberFormat="1" applyFont="1" applyFill="1" applyBorder="1" applyAlignment="1">
      <alignment horizontal="center" vertical="center" shrinkToFit="1"/>
    </xf>
    <xf numFmtId="177" fontId="33" fillId="7" borderId="1" xfId="1" applyNumberFormat="1" applyFont="1" applyFill="1" applyBorder="1" applyAlignment="1">
      <alignment horizontal="center" vertical="center" shrinkToFit="1"/>
    </xf>
    <xf numFmtId="177" fontId="33" fillId="7" borderId="13" xfId="1" applyNumberFormat="1" applyFont="1" applyFill="1" applyBorder="1" applyAlignment="1">
      <alignment horizontal="center" vertical="center" shrinkToFit="1"/>
    </xf>
    <xf numFmtId="177" fontId="41" fillId="2" borderId="1" xfId="1" applyNumberFormat="1" applyFont="1" applyFill="1" applyBorder="1" applyAlignment="1">
      <alignment horizontal="center" vertical="center" shrinkToFit="1"/>
    </xf>
    <xf numFmtId="177" fontId="41" fillId="2" borderId="13" xfId="1" applyNumberFormat="1" applyFont="1" applyFill="1" applyBorder="1" applyAlignment="1">
      <alignment horizontal="center" vertical="center" shrinkToFit="1"/>
    </xf>
    <xf numFmtId="177" fontId="41" fillId="2" borderId="7" xfId="1" applyNumberFormat="1" applyFont="1" applyFill="1" applyBorder="1" applyAlignment="1">
      <alignment horizontal="center" vertical="center" shrinkToFit="1"/>
    </xf>
    <xf numFmtId="177" fontId="41" fillId="2" borderId="5" xfId="1" applyNumberFormat="1" applyFont="1" applyFill="1" applyBorder="1" applyAlignment="1">
      <alignment horizontal="center" vertical="center" shrinkToFit="1"/>
    </xf>
    <xf numFmtId="177" fontId="42" fillId="2" borderId="13" xfId="1" applyNumberFormat="1" applyFont="1" applyFill="1" applyBorder="1" applyAlignment="1">
      <alignment horizontal="center" vertical="center" shrinkToFit="1"/>
    </xf>
    <xf numFmtId="177" fontId="42" fillId="4" borderId="1" xfId="1" applyNumberFormat="1" applyFont="1" applyFill="1" applyBorder="1" applyAlignment="1">
      <alignment horizontal="center" vertical="center" shrinkToFit="1"/>
    </xf>
    <xf numFmtId="177" fontId="42" fillId="4" borderId="13" xfId="1" applyNumberFormat="1" applyFont="1" applyFill="1" applyBorder="1" applyAlignment="1">
      <alignment horizontal="center" vertical="center" shrinkToFit="1"/>
    </xf>
    <xf numFmtId="177" fontId="25" fillId="7" borderId="15" xfId="1" applyNumberFormat="1" applyFont="1" applyFill="1" applyBorder="1" applyAlignment="1">
      <alignment horizontal="center" vertical="center" shrinkToFit="1"/>
    </xf>
    <xf numFmtId="0" fontId="33" fillId="7" borderId="3" xfId="1" applyFont="1" applyFill="1" applyBorder="1" applyAlignment="1">
      <alignment horizontal="center" vertical="center" shrinkToFit="1"/>
    </xf>
    <xf numFmtId="177" fontId="33" fillId="7" borderId="12" xfId="1" applyNumberFormat="1" applyFont="1" applyFill="1" applyBorder="1" applyAlignment="1">
      <alignment horizontal="center" vertical="center" shrinkToFit="1"/>
    </xf>
    <xf numFmtId="0" fontId="33" fillId="0" borderId="3" xfId="1" applyFont="1" applyBorder="1" applyAlignment="1">
      <alignment horizontal="left" vertical="center" shrinkToFit="1"/>
    </xf>
    <xf numFmtId="0" fontId="31" fillId="0" borderId="3" xfId="1" applyFont="1" applyBorder="1" applyAlignment="1">
      <alignment horizontal="left" vertical="center" shrinkToFit="1"/>
    </xf>
    <xf numFmtId="177" fontId="33" fillId="7" borderId="32" xfId="1" applyNumberFormat="1" applyFont="1" applyFill="1" applyBorder="1" applyAlignment="1">
      <alignment horizontal="center" vertical="center" shrinkToFit="1"/>
    </xf>
    <xf numFmtId="0" fontId="33" fillId="0" borderId="6" xfId="1" applyFont="1" applyBorder="1" applyAlignment="1">
      <alignment horizontal="left" vertical="center" shrinkToFit="1"/>
    </xf>
    <xf numFmtId="177" fontId="41" fillId="2" borderId="12" xfId="1" applyNumberFormat="1" applyFont="1" applyFill="1" applyBorder="1" applyAlignment="1">
      <alignment horizontal="center" vertical="center" shrinkToFit="1"/>
    </xf>
    <xf numFmtId="177" fontId="42" fillId="4" borderId="12" xfId="1" applyNumberFormat="1" applyFont="1" applyFill="1" applyBorder="1" applyAlignment="1">
      <alignment horizontal="center" vertical="center" shrinkToFit="1"/>
    </xf>
    <xf numFmtId="177" fontId="41" fillId="2" borderId="32" xfId="1" applyNumberFormat="1" applyFont="1" applyFill="1" applyBorder="1" applyAlignment="1">
      <alignment horizontal="center" vertical="center" shrinkToFit="1"/>
    </xf>
    <xf numFmtId="177" fontId="25" fillId="7" borderId="25" xfId="1" applyNumberFormat="1" applyFont="1" applyFill="1" applyBorder="1" applyAlignment="1">
      <alignment horizontal="center" vertical="center" shrinkToFit="1"/>
    </xf>
    <xf numFmtId="177" fontId="33" fillId="7" borderId="19" xfId="1" applyNumberFormat="1" applyFont="1" applyFill="1" applyBorder="1" applyAlignment="1">
      <alignment horizontal="center" vertical="center" shrinkToFit="1"/>
    </xf>
    <xf numFmtId="177" fontId="41" fillId="2" borderId="19" xfId="1" applyNumberFormat="1" applyFont="1" applyFill="1" applyBorder="1" applyAlignment="1">
      <alignment horizontal="center" vertical="center" shrinkToFit="1"/>
    </xf>
    <xf numFmtId="177" fontId="42" fillId="4" borderId="19" xfId="1" applyNumberFormat="1" applyFont="1" applyFill="1" applyBorder="1" applyAlignment="1">
      <alignment horizontal="center" vertical="center" shrinkToFit="1"/>
    </xf>
    <xf numFmtId="177" fontId="41" fillId="2" borderId="16" xfId="1" applyNumberFormat="1" applyFont="1" applyFill="1" applyBorder="1" applyAlignment="1">
      <alignment horizontal="center" vertical="center" shrinkToFit="1"/>
    </xf>
    <xf numFmtId="0" fontId="29" fillId="8" borderId="16" xfId="1" applyFont="1" applyFill="1" applyBorder="1" applyAlignment="1">
      <alignment horizontal="center" vertical="center" textRotation="255"/>
    </xf>
    <xf numFmtId="0" fontId="29" fillId="8" borderId="6" xfId="1" applyFont="1" applyFill="1" applyBorder="1" applyAlignment="1">
      <alignment horizontal="center" vertical="center"/>
    </xf>
    <xf numFmtId="0" fontId="30" fillId="8" borderId="5" xfId="1" applyFont="1" applyFill="1" applyBorder="1" applyAlignment="1">
      <alignment horizontal="center" vertical="top" textRotation="255"/>
    </xf>
    <xf numFmtId="0" fontId="30" fillId="8" borderId="7" xfId="1" applyFont="1" applyFill="1" applyBorder="1" applyAlignment="1">
      <alignment horizontal="center" vertical="top" textRotation="255"/>
    </xf>
    <xf numFmtId="0" fontId="30" fillId="8" borderId="8" xfId="1" applyFont="1" applyFill="1" applyBorder="1" applyAlignment="1">
      <alignment horizontal="center" vertical="top" textRotation="255"/>
    </xf>
    <xf numFmtId="0" fontId="30" fillId="8" borderId="16" xfId="1" applyFont="1" applyFill="1" applyBorder="1" applyAlignment="1">
      <alignment horizontal="center" vertical="top" textRotation="255"/>
    </xf>
    <xf numFmtId="0" fontId="24" fillId="8" borderId="16" xfId="1" applyFont="1" applyFill="1" applyBorder="1" applyAlignment="1">
      <alignment horizontal="center" vertical="center"/>
    </xf>
    <xf numFmtId="0" fontId="24" fillId="8" borderId="5" xfId="1" applyFont="1" applyFill="1" applyBorder="1" applyAlignment="1">
      <alignment horizontal="left" vertical="center"/>
    </xf>
    <xf numFmtId="0" fontId="24" fillId="8" borderId="8" xfId="1" applyFont="1" applyFill="1" applyBorder="1" applyAlignment="1">
      <alignment horizontal="center" vertical="center"/>
    </xf>
    <xf numFmtId="0" fontId="24" fillId="8" borderId="16" xfId="1" applyFont="1" applyFill="1" applyBorder="1" applyAlignment="1">
      <alignment horizontal="center" vertical="center" textRotation="255"/>
    </xf>
    <xf numFmtId="0" fontId="24" fillId="8" borderId="6" xfId="1" applyFont="1" applyFill="1" applyBorder="1" applyAlignment="1">
      <alignment horizontal="center" vertical="center"/>
    </xf>
    <xf numFmtId="0" fontId="24" fillId="8" borderId="7" xfId="1" applyFont="1" applyFill="1" applyBorder="1" applyAlignment="1">
      <alignment horizontal="center" vertical="center" textRotation="255" shrinkToFit="1"/>
    </xf>
    <xf numFmtId="0" fontId="24" fillId="8" borderId="5" xfId="1" applyFont="1" applyFill="1" applyBorder="1" applyAlignment="1">
      <alignment horizontal="center" vertical="center" textRotation="255" shrinkToFit="1"/>
    </xf>
    <xf numFmtId="0" fontId="24" fillId="8" borderId="8" xfId="1" applyFont="1" applyFill="1" applyBorder="1" applyAlignment="1">
      <alignment horizontal="center" vertical="center" textRotation="255"/>
    </xf>
    <xf numFmtId="0" fontId="24" fillId="8" borderId="7" xfId="1" applyFont="1" applyFill="1" applyBorder="1" applyAlignment="1">
      <alignment horizontal="center" vertical="center" textRotation="255"/>
    </xf>
    <xf numFmtId="0" fontId="24" fillId="8" borderId="5" xfId="1" applyFont="1" applyFill="1" applyBorder="1" applyAlignment="1">
      <alignment horizontal="center" vertical="center" textRotation="255"/>
    </xf>
    <xf numFmtId="179" fontId="42" fillId="4" borderId="1" xfId="1" applyNumberFormat="1" applyFont="1" applyFill="1" applyBorder="1" applyAlignment="1">
      <alignment horizontal="center" vertical="center" shrinkToFit="1"/>
    </xf>
    <xf numFmtId="177" fontId="41" fillId="4" borderId="12" xfId="1" applyNumberFormat="1" applyFont="1" applyFill="1" applyBorder="1" applyAlignment="1">
      <alignment horizontal="center" vertical="center" shrinkToFit="1"/>
    </xf>
    <xf numFmtId="177" fontId="41" fillId="4" borderId="19" xfId="1" applyNumberFormat="1" applyFont="1" applyFill="1" applyBorder="1" applyAlignment="1">
      <alignment horizontal="center" vertical="center" shrinkToFit="1"/>
    </xf>
    <xf numFmtId="177" fontId="41" fillId="4" borderId="1" xfId="1" applyNumberFormat="1" applyFont="1" applyFill="1" applyBorder="1" applyAlignment="1">
      <alignment horizontal="center" vertical="center" shrinkToFit="1"/>
    </xf>
    <xf numFmtId="177" fontId="41" fillId="4" borderId="13" xfId="1" applyNumberFormat="1" applyFont="1" applyFill="1" applyBorder="1" applyAlignment="1">
      <alignment horizontal="center" vertical="center" shrinkToFit="1"/>
    </xf>
    <xf numFmtId="177" fontId="32" fillId="6" borderId="12" xfId="1" applyNumberFormat="1" applyFont="1" applyFill="1" applyBorder="1" applyAlignment="1">
      <alignment horizontal="center" vertical="center" shrinkToFit="1"/>
    </xf>
    <xf numFmtId="177" fontId="32" fillId="6" borderId="2" xfId="1" applyNumberFormat="1" applyFont="1" applyFill="1" applyBorder="1" applyAlignment="1">
      <alignment horizontal="center" vertical="center" shrinkToFit="1"/>
    </xf>
    <xf numFmtId="177" fontId="32" fillId="6" borderId="3" xfId="1" applyNumberFormat="1" applyFont="1" applyFill="1" applyBorder="1" applyAlignment="1">
      <alignment horizontal="center" vertical="center" shrinkToFit="1"/>
    </xf>
    <xf numFmtId="177" fontId="32" fillId="6" borderId="13" xfId="1" applyNumberFormat="1" applyFont="1" applyFill="1" applyBorder="1" applyAlignment="1">
      <alignment horizontal="center" vertical="center" shrinkToFit="1"/>
    </xf>
    <xf numFmtId="177" fontId="32" fillId="6" borderId="19" xfId="1" applyNumberFormat="1" applyFont="1" applyFill="1" applyBorder="1" applyAlignment="1">
      <alignment horizontal="center" vertical="center" shrinkToFit="1"/>
    </xf>
    <xf numFmtId="177" fontId="32" fillId="6" borderId="1" xfId="1" applyNumberFormat="1" applyFont="1" applyFill="1" applyBorder="1" applyAlignment="1">
      <alignment horizontal="center" vertical="center" shrinkToFit="1"/>
    </xf>
    <xf numFmtId="177" fontId="32" fillId="6" borderId="4" xfId="1" applyNumberFormat="1" applyFont="1" applyFill="1" applyBorder="1" applyAlignment="1">
      <alignment horizontal="center" vertical="center" shrinkToFit="1"/>
    </xf>
    <xf numFmtId="177" fontId="32" fillId="6" borderId="22" xfId="1" applyNumberFormat="1" applyFont="1" applyFill="1" applyBorder="1" applyAlignment="1">
      <alignment horizontal="center" vertical="center" shrinkToFit="1"/>
    </xf>
    <xf numFmtId="177" fontId="32" fillId="6" borderId="14" xfId="1" applyNumberFormat="1" applyFont="1" applyFill="1" applyBorder="1" applyAlignment="1">
      <alignment horizontal="center" vertical="center" shrinkToFit="1"/>
    </xf>
    <xf numFmtId="176" fontId="24" fillId="6" borderId="12" xfId="1" applyNumberFormat="1" applyFont="1" applyFill="1" applyBorder="1" applyAlignment="1">
      <alignment horizontal="center" vertical="center"/>
    </xf>
    <xf numFmtId="176" fontId="24" fillId="6" borderId="2" xfId="1" applyNumberFormat="1" applyFont="1" applyFill="1" applyBorder="1" applyAlignment="1">
      <alignment horizontal="center" vertical="center"/>
    </xf>
    <xf numFmtId="177" fontId="24" fillId="6" borderId="12" xfId="1" applyNumberFormat="1" applyFont="1" applyFill="1" applyBorder="1" applyAlignment="1">
      <alignment horizontal="center" vertical="center" shrinkToFit="1"/>
    </xf>
    <xf numFmtId="177" fontId="24" fillId="6" borderId="19" xfId="1" applyNumberFormat="1" applyFont="1" applyFill="1" applyBorder="1" applyAlignment="1">
      <alignment horizontal="center" vertical="center" shrinkToFit="1"/>
    </xf>
    <xf numFmtId="177" fontId="26" fillId="6" borderId="1" xfId="1" applyNumberFormat="1" applyFont="1" applyFill="1" applyBorder="1" applyAlignment="1">
      <alignment horizontal="center" vertical="center" shrinkToFit="1"/>
    </xf>
    <xf numFmtId="177" fontId="26" fillId="6" borderId="13" xfId="1" applyNumberFormat="1" applyFont="1" applyFill="1" applyBorder="1" applyAlignment="1">
      <alignment horizontal="center" vertical="center" shrinkToFit="1"/>
    </xf>
    <xf numFmtId="177" fontId="35" fillId="6" borderId="12" xfId="1" applyNumberFormat="1" applyFont="1" applyFill="1" applyBorder="1" applyAlignment="1">
      <alignment horizontal="center" vertical="center" shrinkToFit="1"/>
    </xf>
    <xf numFmtId="177" fontId="35" fillId="6" borderId="19" xfId="1" applyNumberFormat="1" applyFont="1" applyFill="1" applyBorder="1" applyAlignment="1">
      <alignment horizontal="center" vertical="center" shrinkToFit="1"/>
    </xf>
    <xf numFmtId="177" fontId="36" fillId="6" borderId="1" xfId="1" applyNumberFormat="1" applyFont="1" applyFill="1" applyBorder="1" applyAlignment="1">
      <alignment horizontal="center" vertical="center" shrinkToFit="1"/>
    </xf>
    <xf numFmtId="177" fontId="36" fillId="6" borderId="13" xfId="1" applyNumberFormat="1" applyFont="1" applyFill="1" applyBorder="1" applyAlignment="1">
      <alignment horizontal="center" vertical="center" shrinkToFit="1"/>
    </xf>
    <xf numFmtId="177" fontId="36" fillId="6" borderId="2" xfId="1" applyNumberFormat="1" applyFont="1" applyFill="1" applyBorder="1" applyAlignment="1">
      <alignment horizontal="center" vertical="center" shrinkToFit="1"/>
    </xf>
    <xf numFmtId="177" fontId="36" fillId="6" borderId="22" xfId="1" applyNumberFormat="1" applyFont="1" applyFill="1" applyBorder="1" applyAlignment="1">
      <alignment horizontal="center" vertical="center" shrinkToFit="1"/>
    </xf>
    <xf numFmtId="177" fontId="24" fillId="6" borderId="12" xfId="1" applyNumberFormat="1" applyFont="1" applyFill="1" applyBorder="1" applyAlignment="1">
      <alignment horizontal="center" vertical="center"/>
    </xf>
    <xf numFmtId="177" fontId="24" fillId="6" borderId="2" xfId="1" applyNumberFormat="1" applyFont="1" applyFill="1" applyBorder="1" applyAlignment="1">
      <alignment horizontal="center" vertical="center"/>
    </xf>
    <xf numFmtId="177" fontId="24" fillId="6" borderId="1" xfId="1" applyNumberFormat="1" applyFont="1" applyFill="1" applyBorder="1" applyAlignment="1">
      <alignment horizontal="center" vertical="center"/>
    </xf>
    <xf numFmtId="177" fontId="24" fillId="6" borderId="13" xfId="1" applyNumberFormat="1" applyFont="1" applyFill="1" applyBorder="1" applyAlignment="1">
      <alignment horizontal="center" vertical="center"/>
    </xf>
    <xf numFmtId="177" fontId="25" fillId="6" borderId="12" xfId="1" applyNumberFormat="1" applyFont="1" applyFill="1" applyBorder="1" applyAlignment="1">
      <alignment horizontal="center" vertical="center" shrinkToFit="1"/>
    </xf>
    <xf numFmtId="177" fontId="25" fillId="6" borderId="19" xfId="1" applyNumberFormat="1" applyFont="1" applyFill="1" applyBorder="1" applyAlignment="1">
      <alignment horizontal="center" vertical="center" shrinkToFit="1"/>
    </xf>
    <xf numFmtId="177" fontId="25" fillId="6" borderId="1" xfId="1" applyNumberFormat="1" applyFont="1" applyFill="1" applyBorder="1" applyAlignment="1">
      <alignment horizontal="center" vertical="center" shrinkToFit="1"/>
    </xf>
    <xf numFmtId="177" fontId="25" fillId="6" borderId="13" xfId="1" applyNumberFormat="1" applyFont="1" applyFill="1" applyBorder="1" applyAlignment="1">
      <alignment horizontal="center" vertical="center" shrinkToFit="1"/>
    </xf>
    <xf numFmtId="0" fontId="29" fillId="8" borderId="18" xfId="1" applyFont="1" applyFill="1" applyBorder="1" applyAlignment="1">
      <alignment horizontal="centerContinuous" vertical="center"/>
    </xf>
    <xf numFmtId="0" fontId="29" fillId="8" borderId="32" xfId="1" applyFont="1" applyFill="1" applyBorder="1" applyAlignment="1">
      <alignment horizontal="center" vertical="center" textRotation="255"/>
    </xf>
    <xf numFmtId="0" fontId="29" fillId="8" borderId="7" xfId="1" applyFont="1" applyFill="1" applyBorder="1" applyAlignment="1">
      <alignment horizontal="center" vertical="center" textRotation="255"/>
    </xf>
    <xf numFmtId="0" fontId="29" fillId="8" borderId="5" xfId="1" applyFont="1" applyFill="1" applyBorder="1" applyAlignment="1">
      <alignment horizontal="center" vertical="center" textRotation="255"/>
    </xf>
    <xf numFmtId="177" fontId="24" fillId="5" borderId="15" xfId="1" applyNumberFormat="1" applyFont="1" applyFill="1" applyBorder="1" applyAlignment="1">
      <alignment horizontal="center" vertical="center"/>
    </xf>
    <xf numFmtId="177" fontId="24" fillId="5" borderId="11" xfId="1" applyNumberFormat="1" applyFont="1" applyFill="1" applyBorder="1" applyAlignment="1">
      <alignment horizontal="center" vertical="center"/>
    </xf>
    <xf numFmtId="177" fontId="24" fillId="5" borderId="10" xfId="1" applyNumberFormat="1" applyFont="1" applyFill="1" applyBorder="1" applyAlignment="1">
      <alignment horizontal="center" vertical="center"/>
    </xf>
    <xf numFmtId="177" fontId="24" fillId="5" borderId="17" xfId="1" applyNumberFormat="1" applyFont="1" applyFill="1" applyBorder="1" applyAlignment="1">
      <alignment horizontal="center" vertical="center"/>
    </xf>
    <xf numFmtId="176" fontId="24" fillId="5" borderId="35" xfId="1" applyNumberFormat="1" applyFont="1" applyFill="1" applyBorder="1" applyAlignment="1">
      <alignment horizontal="center" vertical="center"/>
    </xf>
    <xf numFmtId="176" fontId="24" fillId="7" borderId="27" xfId="1" applyNumberFormat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176" fontId="24" fillId="6" borderId="18" xfId="1" applyNumberFormat="1" applyFont="1" applyFill="1" applyBorder="1" applyAlignment="1">
      <alignment horizontal="center" vertical="center"/>
    </xf>
    <xf numFmtId="0" fontId="24" fillId="8" borderId="5" xfId="1" applyFont="1" applyFill="1" applyBorder="1" applyAlignment="1">
      <alignment horizontal="center" vertical="center"/>
    </xf>
    <xf numFmtId="177" fontId="32" fillId="5" borderId="39" xfId="1" applyNumberFormat="1" applyFont="1" applyFill="1" applyBorder="1" applyAlignment="1">
      <alignment horizontal="center" vertical="center" shrinkToFit="1"/>
    </xf>
    <xf numFmtId="0" fontId="44" fillId="0" borderId="0" xfId="2">
      <alignment vertical="center"/>
    </xf>
    <xf numFmtId="0" fontId="45" fillId="0" borderId="0" xfId="2" applyFont="1">
      <alignment vertical="center"/>
    </xf>
    <xf numFmtId="0" fontId="46" fillId="0" borderId="0" xfId="2" applyFont="1">
      <alignment vertical="center"/>
    </xf>
    <xf numFmtId="0" fontId="44" fillId="0" borderId="31" xfId="2" applyBorder="1">
      <alignment vertical="center"/>
    </xf>
    <xf numFmtId="0" fontId="47" fillId="0" borderId="0" xfId="1" applyFont="1" applyAlignment="1">
      <alignment vertical="center" shrinkToFit="1"/>
    </xf>
    <xf numFmtId="0" fontId="48" fillId="0" borderId="0" xfId="1" applyFont="1" applyAlignment="1">
      <alignment vertical="center" shrinkToFit="1"/>
    </xf>
    <xf numFmtId="0" fontId="49" fillId="0" borderId="0" xfId="2" applyFont="1">
      <alignment vertical="center"/>
    </xf>
    <xf numFmtId="177" fontId="50" fillId="2" borderId="1" xfId="1" applyNumberFormat="1" applyFont="1" applyFill="1" applyBorder="1" applyAlignment="1">
      <alignment horizontal="center" vertical="center" shrinkToFit="1"/>
    </xf>
    <xf numFmtId="177" fontId="27" fillId="4" borderId="1" xfId="1" applyNumberFormat="1" applyFont="1" applyFill="1" applyBorder="1" applyAlignment="1">
      <alignment horizontal="center" vertical="center" shrinkToFit="1"/>
    </xf>
    <xf numFmtId="177" fontId="27" fillId="4" borderId="13" xfId="1" applyNumberFormat="1" applyFont="1" applyFill="1" applyBorder="1" applyAlignment="1">
      <alignment horizontal="center" vertical="center" shrinkToFit="1"/>
    </xf>
    <xf numFmtId="176" fontId="28" fillId="0" borderId="2" xfId="1" applyNumberFormat="1" applyFont="1" applyBorder="1" applyAlignment="1">
      <alignment horizontal="center" vertical="center"/>
    </xf>
    <xf numFmtId="0" fontId="28" fillId="7" borderId="12" xfId="1" applyFont="1" applyFill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0" fillId="0" borderId="0" xfId="0" applyNumberFormat="1">
      <alignment vertical="center"/>
    </xf>
    <xf numFmtId="0" fontId="5" fillId="0" borderId="0" xfId="1" applyNumberFormat="1" applyFont="1" applyBorder="1" applyAlignment="1">
      <alignment vertical="center" shrinkToFit="1"/>
    </xf>
    <xf numFmtId="0" fontId="24" fillId="8" borderId="52" xfId="1" applyNumberFormat="1" applyFont="1" applyFill="1" applyBorder="1" applyAlignment="1">
      <alignment vertical="center"/>
    </xf>
    <xf numFmtId="0" fontId="24" fillId="8" borderId="53" xfId="1" applyNumberFormat="1" applyFont="1" applyFill="1" applyBorder="1" applyAlignment="1">
      <alignment horizontal="center" vertical="center" wrapText="1"/>
    </xf>
    <xf numFmtId="0" fontId="24" fillId="8" borderId="16" xfId="1" applyNumberFormat="1" applyFont="1" applyFill="1" applyBorder="1" applyAlignment="1">
      <alignment horizontal="center" vertical="center" wrapText="1"/>
    </xf>
    <xf numFmtId="0" fontId="24" fillId="8" borderId="7" xfId="1" applyNumberFormat="1" applyFont="1" applyFill="1" applyBorder="1" applyAlignment="1">
      <alignment horizontal="center" vertical="center" wrapText="1"/>
    </xf>
    <xf numFmtId="0" fontId="25" fillId="8" borderId="5" xfId="1" applyNumberFormat="1" applyFont="1" applyFill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distributed" vertical="center" shrinkToFit="1"/>
    </xf>
    <xf numFmtId="189" fontId="28" fillId="3" borderId="12" xfId="0" applyNumberFormat="1" applyFont="1" applyFill="1" applyBorder="1" applyAlignment="1">
      <alignment horizontal="center" vertical="center" shrinkToFit="1"/>
    </xf>
    <xf numFmtId="189" fontId="27" fillId="0" borderId="4" xfId="0" applyNumberFormat="1" applyFont="1" applyBorder="1" applyAlignment="1">
      <alignment horizontal="center" vertical="center" shrinkToFit="1"/>
    </xf>
    <xf numFmtId="189" fontId="27" fillId="9" borderId="19" xfId="0" applyNumberFormat="1" applyFont="1" applyFill="1" applyBorder="1" applyAlignment="1">
      <alignment horizontal="center" vertical="center" shrinkToFit="1"/>
    </xf>
    <xf numFmtId="189" fontId="27" fillId="0" borderId="2" xfId="0" applyNumberFormat="1" applyFont="1" applyBorder="1" applyAlignment="1">
      <alignment horizontal="center" vertical="center" shrinkToFit="1"/>
    </xf>
    <xf numFmtId="189" fontId="27" fillId="0" borderId="1" xfId="0" applyNumberFormat="1" applyFont="1" applyBorder="1" applyAlignment="1">
      <alignment horizontal="center" vertical="center" shrinkToFit="1"/>
    </xf>
    <xf numFmtId="189" fontId="27" fillId="0" borderId="13" xfId="0" applyNumberFormat="1" applyFont="1" applyBorder="1" applyAlignment="1">
      <alignment horizontal="center" vertical="center" shrinkToFit="1"/>
    </xf>
    <xf numFmtId="0" fontId="27" fillId="9" borderId="12" xfId="0" applyNumberFormat="1" applyFont="1" applyFill="1" applyBorder="1" applyAlignment="1">
      <alignment horizontal="distributed" vertical="center"/>
    </xf>
    <xf numFmtId="189" fontId="28" fillId="9" borderId="12" xfId="0" applyNumberFormat="1" applyFont="1" applyFill="1" applyBorder="1" applyAlignment="1">
      <alignment horizontal="center" vertical="center" shrinkToFit="1"/>
    </xf>
    <xf numFmtId="189" fontId="28" fillId="9" borderId="4" xfId="0" applyNumberFormat="1" applyFont="1" applyFill="1" applyBorder="1" applyAlignment="1">
      <alignment horizontal="center" vertical="center" shrinkToFit="1"/>
    </xf>
    <xf numFmtId="189" fontId="28" fillId="9" borderId="19" xfId="0" applyNumberFormat="1" applyFont="1" applyFill="1" applyBorder="1" applyAlignment="1">
      <alignment horizontal="center" vertical="center" shrinkToFit="1"/>
    </xf>
    <xf numFmtId="189" fontId="28" fillId="9" borderId="2" xfId="0" applyNumberFormat="1" applyFont="1" applyFill="1" applyBorder="1" applyAlignment="1">
      <alignment horizontal="center" vertical="center" shrinkToFit="1"/>
    </xf>
    <xf numFmtId="189" fontId="28" fillId="9" borderId="1" xfId="0" applyNumberFormat="1" applyFont="1" applyFill="1" applyBorder="1" applyAlignment="1">
      <alignment horizontal="center" vertical="center" shrinkToFit="1"/>
    </xf>
    <xf numFmtId="189" fontId="28" fillId="9" borderId="13" xfId="0" applyNumberFormat="1" applyFont="1" applyFill="1" applyBorder="1" applyAlignment="1">
      <alignment horizontal="center" vertical="center" shrinkToFit="1"/>
    </xf>
    <xf numFmtId="0" fontId="27" fillId="9" borderId="12" xfId="0" applyNumberFormat="1" applyFont="1" applyFill="1" applyBorder="1" applyAlignment="1">
      <alignment horizontal="distributed" vertical="center" shrinkToFit="1"/>
    </xf>
    <xf numFmtId="189" fontId="27" fillId="9" borderId="4" xfId="0" applyNumberFormat="1" applyFont="1" applyFill="1" applyBorder="1" applyAlignment="1">
      <alignment horizontal="center" vertical="center" shrinkToFit="1"/>
    </xf>
    <xf numFmtId="189" fontId="27" fillId="9" borderId="2" xfId="0" applyNumberFormat="1" applyFont="1" applyFill="1" applyBorder="1" applyAlignment="1">
      <alignment horizontal="center" vertical="center" shrinkToFit="1"/>
    </xf>
    <xf numFmtId="189" fontId="27" fillId="9" borderId="13" xfId="0" applyNumberFormat="1" applyFont="1" applyFill="1" applyBorder="1" applyAlignment="1">
      <alignment horizontal="center" vertical="center" shrinkToFit="1"/>
    </xf>
    <xf numFmtId="189" fontId="27" fillId="9" borderId="22" xfId="0" applyNumberFormat="1" applyFont="1" applyFill="1" applyBorder="1" applyAlignment="1">
      <alignment horizontal="center" vertical="center" shrinkToFit="1"/>
    </xf>
    <xf numFmtId="0" fontId="27" fillId="7" borderId="12" xfId="0" applyNumberFormat="1" applyFont="1" applyFill="1" applyBorder="1" applyAlignment="1">
      <alignment horizontal="distributed" vertical="center"/>
    </xf>
    <xf numFmtId="189" fontId="28" fillId="7" borderId="12" xfId="0" applyNumberFormat="1" applyFont="1" applyFill="1" applyBorder="1" applyAlignment="1">
      <alignment horizontal="center" vertical="center" shrinkToFit="1"/>
    </xf>
    <xf numFmtId="189" fontId="28" fillId="7" borderId="4" xfId="0" applyNumberFormat="1" applyFont="1" applyFill="1" applyBorder="1" applyAlignment="1">
      <alignment horizontal="center" vertical="center" shrinkToFit="1"/>
    </xf>
    <xf numFmtId="189" fontId="28" fillId="7" borderId="19" xfId="0" applyNumberFormat="1" applyFont="1" applyFill="1" applyBorder="1" applyAlignment="1">
      <alignment horizontal="center" vertical="center" shrinkToFit="1"/>
    </xf>
    <xf numFmtId="189" fontId="28" fillId="7" borderId="2" xfId="0" applyNumberFormat="1" applyFont="1" applyFill="1" applyBorder="1" applyAlignment="1">
      <alignment horizontal="center" vertical="center" shrinkToFit="1"/>
    </xf>
    <xf numFmtId="189" fontId="28" fillId="7" borderId="1" xfId="0" applyNumberFormat="1" applyFont="1" applyFill="1" applyBorder="1" applyAlignment="1">
      <alignment horizontal="center" vertical="center" shrinkToFit="1"/>
    </xf>
    <xf numFmtId="189" fontId="28" fillId="7" borderId="13" xfId="0" applyNumberFormat="1" applyFont="1" applyFill="1" applyBorder="1" applyAlignment="1">
      <alignment horizontal="center" vertical="center" shrinkToFit="1"/>
    </xf>
    <xf numFmtId="189" fontId="28" fillId="7" borderId="22" xfId="0" applyNumberFormat="1" applyFont="1" applyFill="1" applyBorder="1" applyAlignment="1">
      <alignment horizontal="center" vertical="center" shrinkToFit="1"/>
    </xf>
    <xf numFmtId="189" fontId="28" fillId="9" borderId="22" xfId="0" applyNumberFormat="1" applyFont="1" applyFill="1" applyBorder="1" applyAlignment="1">
      <alignment horizontal="center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189" fontId="27" fillId="10" borderId="19" xfId="0" applyNumberFormat="1" applyFont="1" applyFill="1" applyBorder="1" applyAlignment="1">
      <alignment horizontal="center" vertical="center" shrinkToFit="1"/>
    </xf>
    <xf numFmtId="189" fontId="27" fillId="4" borderId="4" xfId="0" applyNumberFormat="1" applyFont="1" applyFill="1" applyBorder="1" applyAlignment="1">
      <alignment horizontal="center" vertical="center" shrinkToFit="1"/>
    </xf>
    <xf numFmtId="189" fontId="27" fillId="4" borderId="2" xfId="0" applyNumberFormat="1" applyFont="1" applyFill="1" applyBorder="1" applyAlignment="1">
      <alignment horizontal="center" vertical="center" shrinkToFit="1"/>
    </xf>
    <xf numFmtId="189" fontId="27" fillId="4" borderId="1" xfId="0" applyNumberFormat="1" applyFont="1" applyFill="1" applyBorder="1" applyAlignment="1">
      <alignment horizontal="center" vertical="center" shrinkToFit="1"/>
    </xf>
    <xf numFmtId="189" fontId="27" fillId="4" borderId="13" xfId="0" applyNumberFormat="1" applyFont="1" applyFill="1" applyBorder="1" applyAlignment="1">
      <alignment horizontal="center" vertical="center" shrinkToFit="1"/>
    </xf>
    <xf numFmtId="0" fontId="27" fillId="0" borderId="32" xfId="0" applyNumberFormat="1" applyFont="1" applyBorder="1" applyAlignment="1">
      <alignment horizontal="distributed" vertical="center" shrinkToFit="1"/>
    </xf>
    <xf numFmtId="189" fontId="27" fillId="0" borderId="20" xfId="0" applyNumberFormat="1" applyFont="1" applyBorder="1" applyAlignment="1">
      <alignment horizontal="center" vertical="center" shrinkToFit="1"/>
    </xf>
    <xf numFmtId="189" fontId="27" fillId="9" borderId="16" xfId="0" applyNumberFormat="1" applyFont="1" applyFill="1" applyBorder="1" applyAlignment="1">
      <alignment horizontal="center" vertical="center" shrinkToFit="1"/>
    </xf>
    <xf numFmtId="189" fontId="27" fillId="0" borderId="8" xfId="0" applyNumberFormat="1" applyFont="1" applyBorder="1" applyAlignment="1">
      <alignment horizontal="center" vertical="center" shrinkToFit="1"/>
    </xf>
    <xf numFmtId="189" fontId="27" fillId="0" borderId="7" xfId="0" applyNumberFormat="1" applyFont="1" applyBorder="1" applyAlignment="1">
      <alignment horizontal="center" vertical="center" shrinkToFit="1"/>
    </xf>
    <xf numFmtId="189" fontId="27" fillId="0" borderId="5" xfId="0" applyNumberFormat="1" applyFont="1" applyBorder="1" applyAlignment="1">
      <alignment horizontal="center" vertical="center" shrinkToFit="1"/>
    </xf>
    <xf numFmtId="189" fontId="28" fillId="5" borderId="45" xfId="1" quotePrefix="1" applyNumberFormat="1" applyFont="1" applyFill="1" applyBorder="1" applyAlignment="1">
      <alignment horizontal="centerContinuous" vertical="center"/>
    </xf>
    <xf numFmtId="189" fontId="28" fillId="5" borderId="15" xfId="1" quotePrefix="1" applyNumberFormat="1" applyFont="1" applyFill="1" applyBorder="1" applyAlignment="1">
      <alignment horizontal="centerContinuous" vertical="center"/>
    </xf>
    <xf numFmtId="189" fontId="28" fillId="5" borderId="15" xfId="1" quotePrefix="1" applyNumberFormat="1" applyFont="1" applyFill="1" applyBorder="1" applyAlignment="1">
      <alignment horizontal="center" vertical="center" shrinkToFit="1"/>
    </xf>
    <xf numFmtId="189" fontId="28" fillId="5" borderId="9" xfId="1" applyNumberFormat="1" applyFont="1" applyFill="1" applyBorder="1" applyAlignment="1">
      <alignment horizontal="center" vertical="center" shrinkToFit="1"/>
    </xf>
    <xf numFmtId="189" fontId="28" fillId="5" borderId="36" xfId="1" applyNumberFormat="1" applyFont="1" applyFill="1" applyBorder="1" applyAlignment="1">
      <alignment horizontal="center" vertical="center" shrinkToFit="1"/>
    </xf>
    <xf numFmtId="189" fontId="28" fillId="5" borderId="11" xfId="1" applyNumberFormat="1" applyFont="1" applyFill="1" applyBorder="1" applyAlignment="1">
      <alignment horizontal="center" vertical="center" shrinkToFit="1"/>
    </xf>
    <xf numFmtId="189" fontId="28" fillId="5" borderId="10" xfId="1" applyNumberFormat="1" applyFont="1" applyFill="1" applyBorder="1" applyAlignment="1">
      <alignment horizontal="center" vertical="center" shrinkToFit="1"/>
    </xf>
    <xf numFmtId="189" fontId="28" fillId="5" borderId="17" xfId="1" applyNumberFormat="1" applyFont="1" applyFill="1" applyBorder="1" applyAlignment="1">
      <alignment horizontal="center" vertical="center" shrinkToFit="1"/>
    </xf>
    <xf numFmtId="0" fontId="28" fillId="7" borderId="14" xfId="0" applyNumberFormat="1" applyFont="1" applyFill="1" applyBorder="1" applyAlignment="1">
      <alignment vertical="center"/>
    </xf>
    <xf numFmtId="0" fontId="28" fillId="0" borderId="14" xfId="0" applyNumberFormat="1" applyFont="1" applyBorder="1" applyAlignment="1">
      <alignment vertical="center"/>
    </xf>
    <xf numFmtId="0" fontId="28" fillId="9" borderId="14" xfId="0" applyNumberFormat="1" applyFont="1" applyFill="1" applyBorder="1" applyAlignment="1">
      <alignment vertical="center"/>
    </xf>
    <xf numFmtId="0" fontId="28" fillId="0" borderId="52" xfId="0" applyNumberFormat="1" applyFont="1" applyBorder="1" applyAlignment="1">
      <alignment vertical="center"/>
    </xf>
    <xf numFmtId="0" fontId="30" fillId="8" borderId="6" xfId="1" applyFont="1" applyFill="1" applyBorder="1" applyAlignment="1">
      <alignment horizontal="center" vertical="top" textRotation="255"/>
    </xf>
    <xf numFmtId="0" fontId="30" fillId="8" borderId="20" xfId="1" applyFont="1" applyFill="1" applyBorder="1" applyAlignment="1">
      <alignment horizontal="center" vertical="top" textRotation="255"/>
    </xf>
    <xf numFmtId="0" fontId="30" fillId="8" borderId="21" xfId="1" applyFont="1" applyFill="1" applyBorder="1" applyAlignment="1">
      <alignment horizontal="center" vertical="top" textRotation="255"/>
    </xf>
    <xf numFmtId="0" fontId="28" fillId="8" borderId="7" xfId="1" applyFont="1" applyFill="1" applyBorder="1" applyAlignment="1">
      <alignment horizontal="center" vertical="top" textRotation="255"/>
    </xf>
    <xf numFmtId="0" fontId="28" fillId="8" borderId="5" xfId="1" applyFont="1" applyFill="1" applyBorder="1" applyAlignment="1">
      <alignment horizontal="center" vertical="top" textRotation="255"/>
    </xf>
    <xf numFmtId="177" fontId="27" fillId="2" borderId="13" xfId="1" applyNumberFormat="1" applyFont="1" applyFill="1" applyBorder="1" applyAlignment="1">
      <alignment horizontal="center" vertical="center" shrinkToFit="1"/>
    </xf>
    <xf numFmtId="183" fontId="27" fillId="2" borderId="1" xfId="1" applyNumberFormat="1" applyFont="1" applyFill="1" applyBorder="1" applyAlignment="1">
      <alignment horizontal="center" vertical="center" shrinkToFit="1"/>
    </xf>
    <xf numFmtId="183" fontId="27" fillId="2" borderId="13" xfId="1" applyNumberFormat="1" applyFont="1" applyFill="1" applyBorder="1" applyAlignment="1">
      <alignment horizontal="center" vertical="center" shrinkToFit="1"/>
    </xf>
    <xf numFmtId="0" fontId="28" fillId="0" borderId="3" xfId="1" applyFont="1" applyBorder="1" applyAlignment="1">
      <alignment horizontal="left" vertical="center" indent="1" shrinkToFit="1"/>
    </xf>
    <xf numFmtId="177" fontId="28" fillId="2" borderId="1" xfId="1" applyNumberFormat="1" applyFont="1" applyFill="1" applyBorder="1" applyAlignment="1">
      <alignment horizontal="center" vertical="center"/>
    </xf>
    <xf numFmtId="177" fontId="42" fillId="2" borderId="12" xfId="1" applyNumberFormat="1" applyFont="1" applyFill="1" applyBorder="1" applyAlignment="1">
      <alignment horizontal="center" vertical="center" shrinkToFit="1"/>
    </xf>
    <xf numFmtId="177" fontId="42" fillId="2" borderId="19" xfId="1" applyNumberFormat="1" applyFont="1" applyFill="1" applyBorder="1" applyAlignment="1">
      <alignment horizontal="center" vertical="center" shrinkToFit="1"/>
    </xf>
    <xf numFmtId="0" fontId="32" fillId="0" borderId="3" xfId="1" applyFont="1" applyBorder="1" applyAlignment="1">
      <alignment horizontal="left" vertical="center" shrinkToFit="1"/>
    </xf>
    <xf numFmtId="177" fontId="42" fillId="2" borderId="1" xfId="1" applyNumberFormat="1" applyFont="1" applyFill="1" applyBorder="1" applyAlignment="1">
      <alignment horizontal="center" vertical="center" shrinkToFit="1"/>
    </xf>
    <xf numFmtId="0" fontId="51" fillId="0" borderId="0" xfId="1" applyFont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8" fontId="42" fillId="4" borderId="12" xfId="1" applyNumberFormat="1" applyFont="1" applyFill="1" applyBorder="1" applyAlignment="1">
      <alignment horizontal="center" vertical="center" shrinkToFit="1"/>
    </xf>
    <xf numFmtId="178" fontId="42" fillId="4" borderId="19" xfId="1" applyNumberFormat="1" applyFont="1" applyFill="1" applyBorder="1" applyAlignment="1">
      <alignment horizontal="center" vertical="center" shrinkToFit="1"/>
    </xf>
    <xf numFmtId="177" fontId="32" fillId="0" borderId="1" xfId="1" applyNumberFormat="1" applyFont="1" applyFill="1" applyBorder="1" applyAlignment="1">
      <alignment horizontal="center" vertical="center" shrinkToFit="1"/>
    </xf>
    <xf numFmtId="0" fontId="27" fillId="0" borderId="12" xfId="0" applyNumberFormat="1" applyFont="1" applyFill="1" applyBorder="1" applyAlignment="1">
      <alignment horizontal="distributed" vertical="center" shrinkToFit="1"/>
    </xf>
    <xf numFmtId="177" fontId="32" fillId="0" borderId="2" xfId="1" applyNumberFormat="1" applyFont="1" applyFill="1" applyBorder="1" applyAlignment="1">
      <alignment horizontal="center" vertical="center" shrinkToFit="1"/>
    </xf>
    <xf numFmtId="177" fontId="32" fillId="0" borderId="3" xfId="1" applyNumberFormat="1" applyFont="1" applyFill="1" applyBorder="1" applyAlignment="1">
      <alignment horizontal="center" vertical="center" shrinkToFit="1"/>
    </xf>
    <xf numFmtId="177" fontId="32" fillId="0" borderId="13" xfId="1" applyNumberFormat="1" applyFont="1" applyFill="1" applyBorder="1" applyAlignment="1">
      <alignment horizontal="center" vertical="center" shrinkToFit="1"/>
    </xf>
    <xf numFmtId="177" fontId="32" fillId="0" borderId="19" xfId="1" applyNumberFormat="1" applyFont="1" applyFill="1" applyBorder="1" applyAlignment="1">
      <alignment horizontal="center" vertical="center" shrinkToFit="1"/>
    </xf>
    <xf numFmtId="177" fontId="32" fillId="0" borderId="4" xfId="1" applyNumberFormat="1" applyFont="1" applyFill="1" applyBorder="1" applyAlignment="1">
      <alignment horizontal="center" vertical="center" shrinkToFit="1"/>
    </xf>
    <xf numFmtId="177" fontId="32" fillId="0" borderId="22" xfId="1" applyNumberFormat="1" applyFont="1" applyFill="1" applyBorder="1" applyAlignment="1">
      <alignment horizontal="center" vertical="center" shrinkToFit="1"/>
    </xf>
    <xf numFmtId="177" fontId="28" fillId="0" borderId="1" xfId="1" applyNumberFormat="1" applyFont="1" applyFill="1" applyBorder="1" applyAlignment="1">
      <alignment horizontal="center" vertical="center"/>
    </xf>
    <xf numFmtId="177" fontId="32" fillId="0" borderId="13" xfId="1" quotePrefix="1" applyNumberFormat="1" applyFont="1" applyFill="1" applyBorder="1" applyAlignment="1">
      <alignment horizontal="center" vertical="center" shrinkToFit="1"/>
    </xf>
    <xf numFmtId="177" fontId="32" fillId="0" borderId="4" xfId="1" quotePrefix="1" applyNumberFormat="1" applyFont="1" applyFill="1" applyBorder="1" applyAlignment="1">
      <alignment horizontal="center" vertical="center" shrinkToFit="1"/>
    </xf>
    <xf numFmtId="177" fontId="32" fillId="0" borderId="22" xfId="1" quotePrefix="1" applyNumberFormat="1" applyFont="1" applyFill="1" applyBorder="1" applyAlignment="1">
      <alignment horizontal="center" vertical="center" shrinkToFit="1"/>
    </xf>
    <xf numFmtId="177" fontId="32" fillId="0" borderId="2" xfId="1" quotePrefix="1" applyNumberFormat="1" applyFont="1" applyFill="1" applyBorder="1" applyAlignment="1">
      <alignment horizontal="center" vertical="center" shrinkToFit="1"/>
    </xf>
    <xf numFmtId="183" fontId="32" fillId="0" borderId="19" xfId="1" applyNumberFormat="1" applyFont="1" applyFill="1" applyBorder="1" applyAlignment="1">
      <alignment horizontal="center" vertical="center" shrinkToFit="1"/>
    </xf>
    <xf numFmtId="182" fontId="32" fillId="0" borderId="2" xfId="1" applyNumberFormat="1" applyFont="1" applyFill="1" applyBorder="1" applyAlignment="1">
      <alignment horizontal="center" vertical="center" shrinkToFit="1"/>
    </xf>
    <xf numFmtId="182" fontId="32" fillId="0" borderId="3" xfId="1" applyNumberFormat="1" applyFont="1" applyFill="1" applyBorder="1" applyAlignment="1">
      <alignment horizontal="center" vertical="center" shrinkToFit="1"/>
    </xf>
    <xf numFmtId="182" fontId="32" fillId="0" borderId="13" xfId="1" applyNumberFormat="1" applyFont="1" applyFill="1" applyBorder="1" applyAlignment="1">
      <alignment horizontal="center" vertical="center" shrinkToFit="1"/>
    </xf>
    <xf numFmtId="182" fontId="32" fillId="0" borderId="19" xfId="1" applyNumberFormat="1" applyFont="1" applyFill="1" applyBorder="1" applyAlignment="1">
      <alignment horizontal="center" vertical="center" shrinkToFit="1"/>
    </xf>
    <xf numFmtId="182" fontId="32" fillId="0" borderId="1" xfId="1" applyNumberFormat="1" applyFont="1" applyFill="1" applyBorder="1" applyAlignment="1">
      <alignment horizontal="center" vertical="center" shrinkToFit="1"/>
    </xf>
    <xf numFmtId="182" fontId="32" fillId="0" borderId="4" xfId="1" applyNumberFormat="1" applyFont="1" applyFill="1" applyBorder="1" applyAlignment="1">
      <alignment horizontal="center" vertical="center" shrinkToFit="1"/>
    </xf>
    <xf numFmtId="182" fontId="32" fillId="0" borderId="22" xfId="1" applyNumberFormat="1" applyFont="1" applyFill="1" applyBorder="1" applyAlignment="1">
      <alignment horizontal="center" vertical="center" shrinkToFit="1"/>
    </xf>
    <xf numFmtId="183" fontId="32" fillId="0" borderId="2" xfId="1" applyNumberFormat="1" applyFont="1" applyFill="1" applyBorder="1" applyAlignment="1">
      <alignment horizontal="center" vertical="center" shrinkToFit="1"/>
    </xf>
    <xf numFmtId="183" fontId="32" fillId="0" borderId="3" xfId="1" applyNumberFormat="1" applyFont="1" applyFill="1" applyBorder="1" applyAlignment="1">
      <alignment horizontal="center" vertical="center" shrinkToFit="1"/>
    </xf>
    <xf numFmtId="183" fontId="32" fillId="0" borderId="13" xfId="1" applyNumberFormat="1" applyFont="1" applyFill="1" applyBorder="1" applyAlignment="1">
      <alignment horizontal="center" vertical="center" shrinkToFit="1"/>
    </xf>
    <xf numFmtId="183" fontId="32" fillId="0" borderId="1" xfId="1" applyNumberFormat="1" applyFont="1" applyFill="1" applyBorder="1" applyAlignment="1">
      <alignment horizontal="center" vertical="center" shrinkToFit="1"/>
    </xf>
    <xf numFmtId="183" fontId="32" fillId="0" borderId="4" xfId="1" applyNumberFormat="1" applyFont="1" applyFill="1" applyBorder="1" applyAlignment="1">
      <alignment horizontal="center" vertical="center" shrinkToFit="1"/>
    </xf>
    <xf numFmtId="183" fontId="32" fillId="0" borderId="22" xfId="1" applyNumberFormat="1" applyFont="1" applyFill="1" applyBorder="1" applyAlignment="1">
      <alignment horizontal="center" vertical="center" shrinkToFit="1"/>
    </xf>
    <xf numFmtId="177" fontId="32" fillId="0" borderId="1" xfId="1" quotePrefix="1" applyNumberFormat="1" applyFont="1" applyFill="1" applyBorder="1" applyAlignment="1">
      <alignment horizontal="center" vertical="center" shrinkToFit="1"/>
    </xf>
    <xf numFmtId="177" fontId="33" fillId="0" borderId="1" xfId="1" applyNumberFormat="1" applyFont="1" applyFill="1" applyBorder="1" applyAlignment="1">
      <alignment horizontal="center" vertical="center" shrinkToFit="1"/>
    </xf>
    <xf numFmtId="177" fontId="36" fillId="0" borderId="1" xfId="1" applyNumberFormat="1" applyFont="1" applyFill="1" applyBorder="1" applyAlignment="1">
      <alignment horizontal="center" vertical="center" shrinkToFit="1"/>
    </xf>
    <xf numFmtId="177" fontId="27" fillId="0" borderId="13" xfId="1" applyNumberFormat="1" applyFont="1" applyFill="1" applyBorder="1" applyAlignment="1">
      <alignment horizontal="center" vertical="center" shrinkToFit="1"/>
    </xf>
    <xf numFmtId="177" fontId="35" fillId="0" borderId="1" xfId="1" applyNumberFormat="1" applyFont="1" applyFill="1" applyBorder="1" applyAlignment="1">
      <alignment horizontal="center" vertical="center"/>
    </xf>
    <xf numFmtId="176" fontId="28" fillId="0" borderId="21" xfId="1" applyNumberFormat="1" applyFont="1" applyFill="1" applyBorder="1" applyAlignment="1">
      <alignment horizontal="center" vertical="center"/>
    </xf>
    <xf numFmtId="177" fontId="42" fillId="0" borderId="12" xfId="1" applyNumberFormat="1" applyFont="1" applyFill="1" applyBorder="1" applyAlignment="1">
      <alignment horizontal="center" vertical="center" shrinkToFit="1"/>
    </xf>
    <xf numFmtId="177" fontId="42" fillId="0" borderId="19" xfId="1" applyNumberFormat="1" applyFont="1" applyFill="1" applyBorder="1" applyAlignment="1">
      <alignment horizontal="center" vertical="center" shrinkToFit="1"/>
    </xf>
    <xf numFmtId="177" fontId="42" fillId="0" borderId="1" xfId="1" applyNumberFormat="1" applyFont="1" applyFill="1" applyBorder="1" applyAlignment="1">
      <alignment horizontal="center" vertical="center" shrinkToFit="1"/>
    </xf>
    <xf numFmtId="177" fontId="42" fillId="0" borderId="13" xfId="1" applyNumberFormat="1" applyFont="1" applyFill="1" applyBorder="1" applyAlignment="1">
      <alignment horizontal="center" vertical="center" shrinkToFit="1"/>
    </xf>
    <xf numFmtId="177" fontId="41" fillId="0" borderId="1" xfId="1" applyNumberFormat="1" applyFont="1" applyFill="1" applyBorder="1" applyAlignment="1">
      <alignment horizontal="center" vertical="center" shrinkToFit="1"/>
    </xf>
    <xf numFmtId="177" fontId="41" fillId="0" borderId="13" xfId="1" applyNumberFormat="1" applyFont="1" applyFill="1" applyBorder="1" applyAlignment="1">
      <alignment horizontal="center" vertical="center" shrinkToFit="1"/>
    </xf>
    <xf numFmtId="177" fontId="41" fillId="0" borderId="12" xfId="1" applyNumberFormat="1" applyFont="1" applyFill="1" applyBorder="1" applyAlignment="1">
      <alignment horizontal="center" vertical="center" shrinkToFit="1"/>
    </xf>
    <xf numFmtId="177" fontId="41" fillId="0" borderId="19" xfId="1" applyNumberFormat="1" applyFont="1" applyFill="1" applyBorder="1" applyAlignment="1">
      <alignment horizontal="center" vertical="center" shrinkToFit="1"/>
    </xf>
    <xf numFmtId="178" fontId="42" fillId="0" borderId="1" xfId="1" applyNumberFormat="1" applyFont="1" applyFill="1" applyBorder="1" applyAlignment="1">
      <alignment horizontal="center" vertical="center" shrinkToFit="1"/>
    </xf>
    <xf numFmtId="0" fontId="52" fillId="0" borderId="0" xfId="1" applyFont="1" applyAlignment="1">
      <alignment vertical="center"/>
    </xf>
    <xf numFmtId="41" fontId="32" fillId="6" borderId="12" xfId="3" applyFont="1" applyFill="1" applyBorder="1" applyAlignment="1">
      <alignment horizontal="center" vertical="center" shrinkToFit="1"/>
    </xf>
    <xf numFmtId="0" fontId="24" fillId="8" borderId="44" xfId="1" applyNumberFormat="1" applyFont="1" applyFill="1" applyBorder="1" applyAlignment="1">
      <alignment horizontal="center" vertical="center"/>
    </xf>
    <xf numFmtId="0" fontId="24" fillId="8" borderId="37" xfId="1" applyNumberFormat="1" applyFont="1" applyFill="1" applyBorder="1" applyAlignment="1">
      <alignment horizontal="center" vertical="center"/>
    </xf>
    <xf numFmtId="0" fontId="24" fillId="8" borderId="26" xfId="1" applyNumberFormat="1" applyFont="1" applyFill="1" applyBorder="1" applyAlignment="1">
      <alignment horizontal="center" vertical="center" textRotation="255" wrapText="1"/>
    </xf>
    <xf numFmtId="0" fontId="24" fillId="8" borderId="5" xfId="1" applyNumberFormat="1" applyFont="1" applyFill="1" applyBorder="1" applyAlignment="1">
      <alignment horizontal="center" vertical="center" textRotation="255" wrapText="1"/>
    </xf>
    <xf numFmtId="0" fontId="24" fillId="8" borderId="18" xfId="1" applyNumberFormat="1" applyFont="1" applyFill="1" applyBorder="1" applyAlignment="1">
      <alignment horizontal="center" vertical="center" wrapText="1"/>
    </xf>
    <xf numFmtId="0" fontId="24" fillId="8" borderId="32" xfId="1" applyNumberFormat="1" applyFont="1" applyFill="1" applyBorder="1" applyAlignment="1">
      <alignment horizontal="center" vertical="center" wrapText="1"/>
    </xf>
    <xf numFmtId="0" fontId="24" fillId="8" borderId="42" xfId="1" applyNumberFormat="1" applyFont="1" applyFill="1" applyBorder="1" applyAlignment="1">
      <alignment horizontal="center" vertical="center" textRotation="255" wrapText="1"/>
    </xf>
    <xf numFmtId="0" fontId="24" fillId="8" borderId="20" xfId="1" applyNumberFormat="1" applyFont="1" applyFill="1" applyBorder="1" applyAlignment="1">
      <alignment horizontal="center" vertical="center" textRotation="255" wrapText="1"/>
    </xf>
    <xf numFmtId="0" fontId="24" fillId="8" borderId="36" xfId="1" applyNumberFormat="1" applyFont="1" applyFill="1" applyBorder="1" applyAlignment="1">
      <alignment horizontal="center" vertical="center" wrapText="1"/>
    </xf>
    <xf numFmtId="0" fontId="24" fillId="8" borderId="40" xfId="1" applyNumberFormat="1" applyFont="1" applyFill="1" applyBorder="1" applyAlignment="1">
      <alignment horizontal="center" vertical="center" wrapText="1"/>
    </xf>
    <xf numFmtId="0" fontId="24" fillId="8" borderId="26" xfId="1" applyNumberFormat="1" applyFont="1" applyFill="1" applyBorder="1" applyAlignment="1">
      <alignment horizontal="center" vertical="center" wrapText="1"/>
    </xf>
    <xf numFmtId="0" fontId="24" fillId="8" borderId="39" xfId="1" applyNumberFormat="1" applyFont="1" applyFill="1" applyBorder="1" applyAlignment="1">
      <alignment horizontal="center" vertical="center" textRotation="255" wrapText="1"/>
    </xf>
    <xf numFmtId="0" fontId="24" fillId="8" borderId="8" xfId="1" applyNumberFormat="1" applyFont="1" applyFill="1" applyBorder="1" applyAlignment="1">
      <alignment horizontal="center" vertical="center" textRotation="255" wrapText="1"/>
    </xf>
    <xf numFmtId="0" fontId="24" fillId="8" borderId="40" xfId="1" applyNumberFormat="1" applyFont="1" applyFill="1" applyBorder="1" applyAlignment="1">
      <alignment horizontal="center" vertical="center" textRotation="255" wrapText="1"/>
    </xf>
    <xf numFmtId="0" fontId="24" fillId="8" borderId="7" xfId="1" applyNumberFormat="1" applyFont="1" applyFill="1" applyBorder="1" applyAlignment="1">
      <alignment horizontal="center" vertical="center" textRotation="255" wrapText="1"/>
    </xf>
    <xf numFmtId="0" fontId="32" fillId="7" borderId="19" xfId="0" applyFont="1" applyFill="1" applyBorder="1" applyAlignment="1">
      <alignment horizontal="center" vertical="center"/>
    </xf>
    <xf numFmtId="0" fontId="32" fillId="7" borderId="19" xfId="1" applyFont="1" applyFill="1" applyBorder="1" applyAlignment="1">
      <alignment horizontal="center" vertical="center"/>
    </xf>
    <xf numFmtId="0" fontId="32" fillId="7" borderId="19" xfId="1" applyFont="1" applyFill="1" applyBorder="1" applyAlignment="1">
      <alignment horizontal="center" vertical="center" wrapText="1"/>
    </xf>
    <xf numFmtId="0" fontId="32" fillId="7" borderId="43" xfId="1" applyFont="1" applyFill="1" applyBorder="1" applyAlignment="1">
      <alignment horizontal="center" vertical="center" wrapText="1"/>
    </xf>
    <xf numFmtId="0" fontId="32" fillId="7" borderId="16" xfId="1" applyFont="1" applyFill="1" applyBorder="1" applyAlignment="1">
      <alignment horizontal="center" vertical="center" wrapText="1"/>
    </xf>
    <xf numFmtId="0" fontId="32" fillId="7" borderId="19" xfId="0" applyFont="1" applyFill="1" applyBorder="1" applyAlignment="1">
      <alignment horizontal="center" vertical="center" wrapText="1"/>
    </xf>
    <xf numFmtId="0" fontId="32" fillId="6" borderId="19" xfId="1" applyFont="1" applyFill="1" applyBorder="1" applyAlignment="1">
      <alignment horizontal="distributed" vertical="center" wrapText="1"/>
    </xf>
    <xf numFmtId="0" fontId="32" fillId="6" borderId="3" xfId="0" applyFont="1" applyFill="1" applyBorder="1">
      <alignment vertical="center"/>
    </xf>
    <xf numFmtId="0" fontId="32" fillId="7" borderId="25" xfId="1" applyFont="1" applyFill="1" applyBorder="1" applyAlignment="1">
      <alignment horizontal="center" vertical="center" wrapText="1"/>
    </xf>
    <xf numFmtId="0" fontId="32" fillId="7" borderId="47" xfId="1" applyFont="1" applyFill="1" applyBorder="1" applyAlignment="1">
      <alignment horizontal="center" vertical="center" wrapText="1"/>
    </xf>
    <xf numFmtId="0" fontId="29" fillId="8" borderId="51" xfId="1" applyFont="1" applyFill="1" applyBorder="1" applyAlignment="1">
      <alignment horizontal="center" vertical="center" shrinkToFit="1"/>
    </xf>
    <xf numFmtId="0" fontId="29" fillId="8" borderId="37" xfId="1" applyFont="1" applyFill="1" applyBorder="1" applyAlignment="1">
      <alignment horizontal="center" vertical="center" shrinkToFit="1"/>
    </xf>
    <xf numFmtId="0" fontId="29" fillId="8" borderId="44" xfId="1" applyFont="1" applyFill="1" applyBorder="1" applyAlignment="1">
      <alignment horizontal="center" vertical="center"/>
    </xf>
    <xf numFmtId="0" fontId="29" fillId="8" borderId="42" xfId="1" applyFont="1" applyFill="1" applyBorder="1" applyAlignment="1">
      <alignment horizontal="center" vertical="center"/>
    </xf>
    <xf numFmtId="0" fontId="29" fillId="8" borderId="38" xfId="1" applyFont="1" applyFill="1" applyBorder="1" applyAlignment="1">
      <alignment horizontal="center" vertical="center"/>
    </xf>
    <xf numFmtId="0" fontId="29" fillId="5" borderId="25" xfId="1" applyFont="1" applyFill="1" applyBorder="1" applyAlignment="1">
      <alignment horizontal="center" vertical="center"/>
    </xf>
    <xf numFmtId="0" fontId="29" fillId="5" borderId="23" xfId="0" applyFont="1" applyFill="1" applyBorder="1">
      <alignment vertical="center"/>
    </xf>
    <xf numFmtId="0" fontId="25" fillId="6" borderId="19" xfId="1" applyFont="1" applyFill="1" applyBorder="1" applyAlignment="1">
      <alignment horizontal="distributed" vertical="center"/>
    </xf>
    <xf numFmtId="0" fontId="25" fillId="6" borderId="3" xfId="0" applyFont="1" applyFill="1" applyBorder="1">
      <alignment vertical="center"/>
    </xf>
    <xf numFmtId="0" fontId="33" fillId="6" borderId="19" xfId="1" applyFont="1" applyFill="1" applyBorder="1" applyAlignment="1">
      <alignment horizontal="distributed" vertical="center" shrinkToFit="1"/>
    </xf>
    <xf numFmtId="0" fontId="33" fillId="6" borderId="3" xfId="0" applyFont="1" applyFill="1" applyBorder="1">
      <alignment vertical="center"/>
    </xf>
    <xf numFmtId="0" fontId="29" fillId="8" borderId="36" xfId="1" applyFont="1" applyFill="1" applyBorder="1" applyAlignment="1">
      <alignment horizontal="center" vertical="center"/>
    </xf>
    <xf numFmtId="0" fontId="29" fillId="8" borderId="46" xfId="1" applyFont="1" applyFill="1" applyBorder="1" applyAlignment="1">
      <alignment horizontal="center" vertical="center"/>
    </xf>
    <xf numFmtId="0" fontId="29" fillId="8" borderId="18" xfId="1" applyFont="1" applyFill="1" applyBorder="1" applyAlignment="1">
      <alignment horizontal="center" vertical="center" textRotation="255"/>
    </xf>
    <xf numFmtId="0" fontId="29" fillId="8" borderId="32" xfId="1" applyFont="1" applyFill="1" applyBorder="1" applyAlignment="1">
      <alignment horizontal="center" vertical="center" textRotation="255"/>
    </xf>
    <xf numFmtId="0" fontId="29" fillId="8" borderId="40" xfId="1" applyFont="1" applyFill="1" applyBorder="1" applyAlignment="1">
      <alignment horizontal="center" vertical="center"/>
    </xf>
    <xf numFmtId="0" fontId="29" fillId="8" borderId="26" xfId="1" applyFont="1" applyFill="1" applyBorder="1" applyAlignment="1">
      <alignment horizontal="center" vertical="center"/>
    </xf>
    <xf numFmtId="0" fontId="28" fillId="7" borderId="19" xfId="1" applyFont="1" applyFill="1" applyBorder="1" applyAlignment="1">
      <alignment horizontal="center" vertical="center"/>
    </xf>
    <xf numFmtId="0" fontId="28" fillId="7" borderId="16" xfId="1" applyFont="1" applyFill="1" applyBorder="1" applyAlignment="1">
      <alignment horizontal="center" vertical="center"/>
    </xf>
    <xf numFmtId="176" fontId="24" fillId="5" borderId="1" xfId="1" applyNumberFormat="1" applyFont="1" applyFill="1" applyBorder="1" applyAlignment="1">
      <alignment horizontal="center" vertical="center" textRotation="255"/>
    </xf>
    <xf numFmtId="0" fontId="24" fillId="5" borderId="25" xfId="1" applyFont="1" applyFill="1" applyBorder="1" applyAlignment="1">
      <alignment horizontal="center" vertical="center"/>
    </xf>
    <xf numFmtId="0" fontId="24" fillId="5" borderId="17" xfId="1" applyFont="1" applyFill="1" applyBorder="1" applyAlignment="1">
      <alignment horizontal="center" vertical="center"/>
    </xf>
    <xf numFmtId="180" fontId="24" fillId="5" borderId="10" xfId="1" applyNumberFormat="1" applyFont="1" applyFill="1" applyBorder="1" applyAlignment="1">
      <alignment horizontal="center" vertical="center"/>
    </xf>
    <xf numFmtId="180" fontId="24" fillId="5" borderId="17" xfId="1" applyNumberFormat="1" applyFont="1" applyFill="1" applyBorder="1" applyAlignment="1">
      <alignment horizontal="center" vertical="center"/>
    </xf>
    <xf numFmtId="0" fontId="24" fillId="6" borderId="19" xfId="1" applyFont="1" applyFill="1" applyBorder="1" applyAlignment="1">
      <alignment horizontal="center" vertical="center"/>
    </xf>
    <xf numFmtId="0" fontId="24" fillId="6" borderId="13" xfId="1" applyFont="1" applyFill="1" applyBorder="1" applyAlignment="1">
      <alignment horizontal="center" vertical="center"/>
    </xf>
    <xf numFmtId="176" fontId="24" fillId="6" borderId="1" xfId="1" applyNumberFormat="1" applyFont="1" applyFill="1" applyBorder="1" applyAlignment="1">
      <alignment horizontal="center" vertical="center"/>
    </xf>
    <xf numFmtId="176" fontId="24" fillId="6" borderId="13" xfId="1" applyNumberFormat="1" applyFont="1" applyFill="1" applyBorder="1" applyAlignment="1">
      <alignment horizontal="center" vertical="center"/>
    </xf>
    <xf numFmtId="180" fontId="24" fillId="7" borderId="1" xfId="1" applyNumberFormat="1" applyFont="1" applyFill="1" applyBorder="1" applyAlignment="1">
      <alignment horizontal="center" vertical="center"/>
    </xf>
    <xf numFmtId="180" fontId="24" fillId="7" borderId="13" xfId="1" applyNumberFormat="1" applyFont="1" applyFill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/>
    </xf>
    <xf numFmtId="176" fontId="24" fillId="0" borderId="13" xfId="1" applyNumberFormat="1" applyFont="1" applyBorder="1" applyAlignment="1">
      <alignment horizontal="center" vertical="center"/>
    </xf>
    <xf numFmtId="0" fontId="38" fillId="0" borderId="0" xfId="1" applyFont="1" applyAlignment="1">
      <alignment horizontal="left" vertical="center" shrinkToFit="1"/>
    </xf>
    <xf numFmtId="0" fontId="24" fillId="8" borderId="36" xfId="1" applyFont="1" applyFill="1" applyBorder="1" applyAlignment="1">
      <alignment horizontal="center" vertical="center"/>
    </xf>
    <xf numFmtId="0" fontId="24" fillId="8" borderId="26" xfId="1" applyFont="1" applyFill="1" applyBorder="1" applyAlignment="1">
      <alignment horizontal="center" vertical="center"/>
    </xf>
    <xf numFmtId="0" fontId="24" fillId="8" borderId="48" xfId="1" applyFont="1" applyFill="1" applyBorder="1" applyAlignment="1">
      <alignment horizontal="center" vertical="center"/>
    </xf>
    <xf numFmtId="0" fontId="24" fillId="8" borderId="33" xfId="1" applyFont="1" applyFill="1" applyBorder="1" applyAlignment="1">
      <alignment horizontal="center" vertical="center"/>
    </xf>
    <xf numFmtId="0" fontId="24" fillId="8" borderId="39" xfId="1" applyFont="1" applyFill="1" applyBorder="1" applyAlignment="1">
      <alignment horizontal="center" vertical="center"/>
    </xf>
    <xf numFmtId="0" fontId="24" fillId="8" borderId="40" xfId="1" applyFont="1" applyFill="1" applyBorder="1" applyAlignment="1">
      <alignment horizontal="center" vertical="center"/>
    </xf>
    <xf numFmtId="0" fontId="24" fillId="8" borderId="7" xfId="1" applyFont="1" applyFill="1" applyBorder="1" applyAlignment="1">
      <alignment horizontal="center" vertical="center"/>
    </xf>
    <xf numFmtId="0" fontId="24" fillId="8" borderId="5" xfId="1" applyFont="1" applyFill="1" applyBorder="1" applyAlignment="1">
      <alignment horizontal="center" vertical="center"/>
    </xf>
    <xf numFmtId="0" fontId="35" fillId="7" borderId="43" xfId="1" applyFont="1" applyFill="1" applyBorder="1" applyAlignment="1">
      <alignment horizontal="center" vertical="center"/>
    </xf>
    <xf numFmtId="0" fontId="35" fillId="7" borderId="47" xfId="1" applyFont="1" applyFill="1" applyBorder="1" applyAlignment="1">
      <alignment horizontal="center" vertical="center"/>
    </xf>
    <xf numFmtId="0" fontId="35" fillId="7" borderId="25" xfId="1" applyFont="1" applyFill="1" applyBorder="1" applyAlignment="1">
      <alignment horizontal="center" vertical="center"/>
    </xf>
    <xf numFmtId="0" fontId="35" fillId="7" borderId="19" xfId="1" applyFont="1" applyFill="1" applyBorder="1" applyAlignment="1">
      <alignment horizontal="center" vertical="center"/>
    </xf>
    <xf numFmtId="0" fontId="35" fillId="6" borderId="19" xfId="1" applyFont="1" applyFill="1" applyBorder="1" applyAlignment="1">
      <alignment horizontal="center" vertical="center" wrapText="1"/>
    </xf>
    <xf numFmtId="0" fontId="35" fillId="6" borderId="3" xfId="1" applyFont="1" applyFill="1" applyBorder="1" applyAlignment="1">
      <alignment horizontal="center" vertical="center" wrapText="1"/>
    </xf>
    <xf numFmtId="0" fontId="35" fillId="6" borderId="25" xfId="1" applyFont="1" applyFill="1" applyBorder="1" applyAlignment="1">
      <alignment horizontal="center" vertical="center" shrinkToFit="1"/>
    </xf>
    <xf numFmtId="0" fontId="35" fillId="6" borderId="3" xfId="1" applyFont="1" applyFill="1" applyBorder="1" applyAlignment="1">
      <alignment horizontal="center" vertical="center" shrinkToFit="1"/>
    </xf>
    <xf numFmtId="0" fontId="35" fillId="7" borderId="43" xfId="0" applyFont="1" applyFill="1" applyBorder="1" applyAlignment="1">
      <alignment horizontal="center" vertical="center" wrapText="1"/>
    </xf>
    <xf numFmtId="0" fontId="35" fillId="7" borderId="49" xfId="0" applyFont="1" applyFill="1" applyBorder="1" applyAlignment="1">
      <alignment horizontal="center" vertical="center" wrapText="1"/>
    </xf>
    <xf numFmtId="0" fontId="24" fillId="6" borderId="19" xfId="1" applyFont="1" applyFill="1" applyBorder="1" applyAlignment="1">
      <alignment horizontal="center" vertical="center" shrinkToFit="1"/>
    </xf>
    <xf numFmtId="0" fontId="24" fillId="6" borderId="3" xfId="1" applyFont="1" applyFill="1" applyBorder="1" applyAlignment="1">
      <alignment horizontal="center" vertical="center" shrinkToFit="1"/>
    </xf>
    <xf numFmtId="0" fontId="35" fillId="7" borderId="19" xfId="1" applyFont="1" applyFill="1" applyBorder="1" applyAlignment="1">
      <alignment horizontal="center" vertical="center" wrapText="1"/>
    </xf>
    <xf numFmtId="0" fontId="35" fillId="7" borderId="43" xfId="1" applyFont="1" applyFill="1" applyBorder="1" applyAlignment="1">
      <alignment horizontal="center" vertical="center" wrapText="1"/>
    </xf>
    <xf numFmtId="0" fontId="35" fillId="7" borderId="47" xfId="1" applyFont="1" applyFill="1" applyBorder="1" applyAlignment="1">
      <alignment horizontal="center" vertical="center" wrapText="1"/>
    </xf>
    <xf numFmtId="0" fontId="35" fillId="7" borderId="25" xfId="1" applyFont="1" applyFill="1" applyBorder="1" applyAlignment="1">
      <alignment horizontal="center" vertical="center" wrapText="1"/>
    </xf>
    <xf numFmtId="0" fontId="24" fillId="8" borderId="46" xfId="1" applyFont="1" applyFill="1" applyBorder="1" applyAlignment="1">
      <alignment horizontal="center" vertical="center"/>
    </xf>
    <xf numFmtId="0" fontId="24" fillId="8" borderId="18" xfId="1" applyFont="1" applyFill="1" applyBorder="1" applyAlignment="1">
      <alignment horizontal="center" vertical="center" textRotation="255"/>
    </xf>
    <xf numFmtId="0" fontId="24" fillId="8" borderId="32" xfId="1" applyFont="1" applyFill="1" applyBorder="1" applyAlignment="1">
      <alignment horizontal="center" vertical="center" textRotation="255"/>
    </xf>
    <xf numFmtId="0" fontId="24" fillId="5" borderId="23" xfId="0" applyFont="1" applyFill="1" applyBorder="1" applyAlignment="1">
      <alignment horizontal="center" vertical="center"/>
    </xf>
    <xf numFmtId="0" fontId="35" fillId="7" borderId="49" xfId="1" applyFont="1" applyFill="1" applyBorder="1" applyAlignment="1">
      <alignment horizontal="center" vertical="center"/>
    </xf>
    <xf numFmtId="0" fontId="24" fillId="8" borderId="48" xfId="1" applyFont="1" applyFill="1" applyBorder="1" applyAlignment="1">
      <alignment horizontal="center" vertical="center" wrapText="1"/>
    </xf>
    <xf numFmtId="0" fontId="24" fillId="8" borderId="44" xfId="1" applyFont="1" applyFill="1" applyBorder="1" applyAlignment="1">
      <alignment horizontal="center" vertical="center"/>
    </xf>
    <xf numFmtId="0" fontId="24" fillId="8" borderId="42" xfId="1" applyFont="1" applyFill="1" applyBorder="1" applyAlignment="1">
      <alignment horizontal="center" vertical="center"/>
    </xf>
    <xf numFmtId="0" fontId="24" fillId="8" borderId="38" xfId="1" applyFont="1" applyFill="1" applyBorder="1" applyAlignment="1">
      <alignment horizontal="center" vertical="center"/>
    </xf>
    <xf numFmtId="0" fontId="37" fillId="8" borderId="42" xfId="0" applyFont="1" applyFill="1" applyBorder="1" applyAlignment="1">
      <alignment horizontal="center" vertical="center"/>
    </xf>
    <xf numFmtId="0" fontId="24" fillId="5" borderId="45" xfId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6" borderId="14" xfId="1" applyFont="1" applyFill="1" applyBorder="1" applyAlignment="1">
      <alignment horizontal="center" vertical="center" shrinkToFit="1"/>
    </xf>
    <xf numFmtId="0" fontId="24" fillId="6" borderId="4" xfId="1" applyFont="1" applyFill="1" applyBorder="1" applyAlignment="1">
      <alignment horizontal="center" vertical="center" shrinkToFit="1"/>
    </xf>
    <xf numFmtId="0" fontId="24" fillId="7" borderId="47" xfId="1" applyFont="1" applyFill="1" applyBorder="1" applyAlignment="1">
      <alignment horizontal="center" vertical="center"/>
    </xf>
    <xf numFmtId="0" fontId="24" fillId="7" borderId="49" xfId="1" applyFont="1" applyFill="1" applyBorder="1" applyAlignment="1">
      <alignment horizontal="center" vertical="center"/>
    </xf>
    <xf numFmtId="0" fontId="24" fillId="7" borderId="50" xfId="1" applyFont="1" applyFill="1" applyBorder="1" applyAlignment="1">
      <alignment horizontal="center" vertical="center"/>
    </xf>
    <xf numFmtId="0" fontId="37" fillId="7" borderId="47" xfId="1" applyFont="1" applyFill="1" applyBorder="1" applyAlignment="1">
      <alignment horizontal="center" vertical="center"/>
    </xf>
    <xf numFmtId="0" fontId="37" fillId="7" borderId="49" xfId="1" applyFont="1" applyFill="1" applyBorder="1" applyAlignment="1">
      <alignment horizontal="center" vertical="center"/>
    </xf>
    <xf numFmtId="0" fontId="24" fillId="8" borderId="21" xfId="1" applyFont="1" applyFill="1" applyBorder="1" applyAlignment="1">
      <alignment horizontal="center" vertical="center"/>
    </xf>
    <xf numFmtId="0" fontId="24" fillId="5" borderId="49" xfId="1" applyFont="1" applyFill="1" applyBorder="1" applyAlignment="1">
      <alignment horizontal="center" vertical="center"/>
    </xf>
    <xf numFmtId="0" fontId="24" fillId="5" borderId="34" xfId="1" applyFont="1" applyFill="1" applyBorder="1" applyAlignment="1">
      <alignment horizontal="center" vertical="center"/>
    </xf>
    <xf numFmtId="0" fontId="24" fillId="6" borderId="36" xfId="1" applyFont="1" applyFill="1" applyBorder="1" applyAlignment="1">
      <alignment horizontal="center" vertical="center"/>
    </xf>
    <xf numFmtId="0" fontId="24" fillId="6" borderId="26" xfId="1" applyFont="1" applyFill="1" applyBorder="1" applyAlignment="1">
      <alignment horizontal="center" vertical="center"/>
    </xf>
    <xf numFmtId="0" fontId="33" fillId="7" borderId="19" xfId="1" applyFont="1" applyFill="1" applyBorder="1" applyAlignment="1">
      <alignment horizontal="center" vertical="center"/>
    </xf>
    <xf numFmtId="0" fontId="33" fillId="7" borderId="16" xfId="1" applyFont="1" applyFill="1" applyBorder="1" applyAlignment="1">
      <alignment horizontal="center" vertical="center"/>
    </xf>
    <xf numFmtId="0" fontId="25" fillId="6" borderId="19" xfId="1" applyFont="1" applyFill="1" applyBorder="1" applyAlignment="1">
      <alignment horizontal="center" vertical="center" shrinkToFit="1"/>
    </xf>
    <xf numFmtId="0" fontId="25" fillId="6" borderId="3" xfId="1" applyFont="1" applyFill="1" applyBorder="1" applyAlignment="1">
      <alignment horizontal="center" vertical="center" shrinkToFit="1"/>
    </xf>
    <xf numFmtId="0" fontId="33" fillId="7" borderId="19" xfId="1" applyFont="1" applyFill="1" applyBorder="1" applyAlignment="1">
      <alignment horizontal="center" vertical="center" wrapText="1"/>
    </xf>
    <xf numFmtId="0" fontId="25" fillId="7" borderId="25" xfId="1" applyFont="1" applyFill="1" applyBorder="1" applyAlignment="1">
      <alignment horizontal="center" vertical="center"/>
    </xf>
    <xf numFmtId="0" fontId="25" fillId="7" borderId="23" xfId="0" applyFont="1" applyFill="1" applyBorder="1">
      <alignment vertical="center"/>
    </xf>
  </cellXfs>
  <cellStyles count="4">
    <cellStyle name="쉼표 [0]" xfId="3" builtinId="6"/>
    <cellStyle name="표준" xfId="0" builtinId="0"/>
    <cellStyle name="표준 2" xfId="1" xr:uid="{00000000-0005-0000-0000-000001000000}"/>
    <cellStyle name="표준 3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11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2"/>
  <sheetViews>
    <sheetView showGridLine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6.5" x14ac:dyDescent="0.3"/>
  <cols>
    <col min="1" max="1" width="3" style="298" customWidth="1"/>
    <col min="2" max="2" width="13" style="298" customWidth="1"/>
    <col min="3" max="3" width="6.875" style="298" customWidth="1"/>
    <col min="4" max="13" width="5.5" style="298" customWidth="1"/>
    <col min="14" max="16" width="8" style="298" bestFit="1" customWidth="1"/>
    <col min="17" max="17" width="2.5" style="298" customWidth="1"/>
    <col min="18" max="16384" width="9" style="298"/>
  </cols>
  <sheetData>
    <row r="1" spans="1:17" ht="17.25" x14ac:dyDescent="0.3">
      <c r="A1" s="192" t="s">
        <v>469</v>
      </c>
      <c r="B1" s="304"/>
      <c r="C1" s="304"/>
      <c r="D1" s="303"/>
      <c r="E1" s="303"/>
      <c r="F1" s="302"/>
      <c r="G1" s="302"/>
      <c r="H1" s="302"/>
      <c r="I1" s="302"/>
      <c r="J1" s="302"/>
      <c r="K1" s="302"/>
    </row>
    <row r="2" spans="1:17" ht="36.75" customHeight="1" x14ac:dyDescent="0.3">
      <c r="A2" s="310" t="s">
        <v>458</v>
      </c>
      <c r="B2" s="311"/>
      <c r="C2" s="311"/>
      <c r="D2" s="312"/>
      <c r="E2" s="312"/>
      <c r="F2" s="312"/>
      <c r="G2" s="312"/>
      <c r="H2" s="312"/>
      <c r="I2" s="312"/>
      <c r="J2" s="312"/>
      <c r="K2" s="312"/>
      <c r="L2" s="311"/>
      <c r="M2" s="311"/>
      <c r="N2" s="311"/>
      <c r="O2" s="311"/>
      <c r="P2" s="311"/>
    </row>
    <row r="3" spans="1:17" ht="23.1" customHeight="1" x14ac:dyDescent="0.3">
      <c r="A3" s="432" t="s">
        <v>445</v>
      </c>
      <c r="B3" s="433"/>
      <c r="C3" s="436" t="s">
        <v>211</v>
      </c>
      <c r="D3" s="438" t="s">
        <v>57</v>
      </c>
      <c r="E3" s="440" t="s">
        <v>444</v>
      </c>
      <c r="F3" s="441"/>
      <c r="G3" s="441"/>
      <c r="H3" s="441"/>
      <c r="I3" s="441"/>
      <c r="J3" s="441"/>
      <c r="K3" s="441"/>
      <c r="L3" s="441"/>
      <c r="M3" s="442"/>
      <c r="N3" s="443" t="s">
        <v>63</v>
      </c>
      <c r="O3" s="445" t="s">
        <v>59</v>
      </c>
      <c r="P3" s="434" t="s">
        <v>58</v>
      </c>
    </row>
    <row r="4" spans="1:17" ht="23.1" customHeight="1" x14ac:dyDescent="0.3">
      <c r="A4" s="313"/>
      <c r="B4" s="314" t="s">
        <v>443</v>
      </c>
      <c r="C4" s="437"/>
      <c r="D4" s="439"/>
      <c r="E4" s="315" t="s">
        <v>442</v>
      </c>
      <c r="F4" s="316" t="s">
        <v>206</v>
      </c>
      <c r="G4" s="316" t="s">
        <v>203</v>
      </c>
      <c r="H4" s="316" t="s">
        <v>204</v>
      </c>
      <c r="I4" s="316" t="s">
        <v>212</v>
      </c>
      <c r="J4" s="316" t="s">
        <v>207</v>
      </c>
      <c r="K4" s="316" t="s">
        <v>210</v>
      </c>
      <c r="L4" s="316" t="s">
        <v>208</v>
      </c>
      <c r="M4" s="317" t="s">
        <v>441</v>
      </c>
      <c r="N4" s="444"/>
      <c r="O4" s="446"/>
      <c r="P4" s="435"/>
    </row>
    <row r="5" spans="1:17" ht="23.1" customHeight="1" x14ac:dyDescent="0.3">
      <c r="A5" s="358" t="s">
        <v>211</v>
      </c>
      <c r="B5" s="359"/>
      <c r="C5" s="360">
        <f>SUM(C6,C63,C65,C76,C81,C83)</f>
        <v>1936</v>
      </c>
      <c r="D5" s="361">
        <f>SUM(D6,D63,D65,D76,D81,D83)</f>
        <v>1</v>
      </c>
      <c r="E5" s="362">
        <f>SUM(F5:M5)</f>
        <v>1887</v>
      </c>
      <c r="F5" s="363">
        <f>SUM(F6,F63,F65,F76,F81,F83)</f>
        <v>1</v>
      </c>
      <c r="G5" s="364">
        <f>SUM(G6,G63,G65,G76)</f>
        <v>13</v>
      </c>
      <c r="H5" s="364">
        <f>SUM(H6,H63,H65,H76,H81,H83)</f>
        <v>86</v>
      </c>
      <c r="I5" s="364">
        <f t="shared" ref="I5:L5" si="0">SUM(I6,I63,I65,I76,I81,I83)</f>
        <v>461</v>
      </c>
      <c r="J5" s="364">
        <f t="shared" si="0"/>
        <v>496</v>
      </c>
      <c r="K5" s="364">
        <f t="shared" si="0"/>
        <v>509</v>
      </c>
      <c r="L5" s="364">
        <f t="shared" si="0"/>
        <v>320</v>
      </c>
      <c r="M5" s="365">
        <f>SUM(M6,M63,M65,M76,M81,M83)</f>
        <v>1</v>
      </c>
      <c r="N5" s="363">
        <f>SUM(N6,N63,N65,N76,N81,N83)</f>
        <v>2</v>
      </c>
      <c r="O5" s="364">
        <f>SUM(O6,O63,O65,O76,O81,O83)</f>
        <v>12</v>
      </c>
      <c r="P5" s="365">
        <f>SUM(P6,P63,P65,P76,P81,P83)</f>
        <v>34</v>
      </c>
    </row>
    <row r="6" spans="1:17" ht="23.1" customHeight="1" x14ac:dyDescent="0.3">
      <c r="A6" s="366" t="s">
        <v>440</v>
      </c>
      <c r="B6" s="337"/>
      <c r="C6" s="338">
        <f>SUM(C7,C12,C18,C25,C31, C36, C41,C48,C55, C60)</f>
        <v>1114</v>
      </c>
      <c r="D6" s="339">
        <f>SUM(D7,D12,D18,D25,D31,D41,D48,D60)</f>
        <v>1</v>
      </c>
      <c r="E6" s="340">
        <f t="shared" ref="E6:E80" si="1">SUM(F6:M6)</f>
        <v>1102</v>
      </c>
      <c r="F6" s="341">
        <f>SUM(F7,F12,F18,F25,F31,F41,F48,F60)</f>
        <v>1</v>
      </c>
      <c r="G6" s="341">
        <f>SUM(G7,G12,G18,G25,G31,G36,G41,G48,G55,G60)</f>
        <v>9</v>
      </c>
      <c r="H6" s="341">
        <f>SUM(H7,H12,H18,H25,H31,H36,H41,H48,H55,H60)</f>
        <v>46</v>
      </c>
      <c r="I6" s="341">
        <f>SUM(I7,I12,I18,I25,I31,I36,I41,I48,I55,I60)</f>
        <v>285</v>
      </c>
      <c r="J6" s="341">
        <f t="shared" ref="J6:M6" si="2">SUM(J7,J12,J18,J25,J31,J36,J41,J48,J55,J60)</f>
        <v>295</v>
      </c>
      <c r="K6" s="341">
        <f t="shared" si="2"/>
        <v>282</v>
      </c>
      <c r="L6" s="341">
        <f t="shared" si="2"/>
        <v>183</v>
      </c>
      <c r="M6" s="344">
        <f t="shared" si="2"/>
        <v>1</v>
      </c>
      <c r="N6" s="341">
        <f>SUM(N7,N12,N18,N25,N31,N41,N48)</f>
        <v>2</v>
      </c>
      <c r="O6" s="341">
        <f>SUM(O7,O12,O18,O25,O31, O36,O41,O48,O55,O60)</f>
        <v>9</v>
      </c>
      <c r="P6" s="343"/>
    </row>
    <row r="7" spans="1:17" ht="23.1" customHeight="1" x14ac:dyDescent="0.3">
      <c r="A7" s="366" t="s">
        <v>439</v>
      </c>
      <c r="B7" s="337"/>
      <c r="C7" s="338">
        <f>SUM(C8:C11)</f>
        <v>65</v>
      </c>
      <c r="D7" s="339">
        <f>SUM(D8:D11)</f>
        <v>0</v>
      </c>
      <c r="E7" s="340">
        <f t="shared" si="1"/>
        <v>63</v>
      </c>
      <c r="F7" s="341">
        <f t="shared" ref="F7:P7" si="3">SUM(F8:F11)</f>
        <v>0</v>
      </c>
      <c r="G7" s="342"/>
      <c r="H7" s="342">
        <f t="shared" si="3"/>
        <v>4</v>
      </c>
      <c r="I7" s="342">
        <f t="shared" si="3"/>
        <v>19</v>
      </c>
      <c r="J7" s="342">
        <f t="shared" si="3"/>
        <v>22</v>
      </c>
      <c r="K7" s="342">
        <f t="shared" si="3"/>
        <v>13</v>
      </c>
      <c r="L7" s="342">
        <f t="shared" si="3"/>
        <v>5</v>
      </c>
      <c r="M7" s="343">
        <f t="shared" si="3"/>
        <v>0</v>
      </c>
      <c r="N7" s="341">
        <f t="shared" si="3"/>
        <v>2</v>
      </c>
      <c r="O7" s="342">
        <f t="shared" si="3"/>
        <v>0</v>
      </c>
      <c r="P7" s="343">
        <f t="shared" si="3"/>
        <v>0</v>
      </c>
    </row>
    <row r="8" spans="1:17" ht="23.1" customHeight="1" x14ac:dyDescent="0.3">
      <c r="A8" s="367"/>
      <c r="B8" s="318" t="s">
        <v>438</v>
      </c>
      <c r="C8" s="319">
        <f>SUM(D8,E8,N8:P8)</f>
        <v>18</v>
      </c>
      <c r="D8" s="320"/>
      <c r="E8" s="321">
        <f t="shared" si="1"/>
        <v>16</v>
      </c>
      <c r="F8" s="322"/>
      <c r="G8" s="323">
        <v>0</v>
      </c>
      <c r="H8" s="323">
        <v>1</v>
      </c>
      <c r="I8" s="323">
        <v>6</v>
      </c>
      <c r="J8" s="323">
        <v>5</v>
      </c>
      <c r="K8" s="323">
        <v>3</v>
      </c>
      <c r="L8" s="323">
        <v>1</v>
      </c>
      <c r="M8" s="324"/>
      <c r="N8" s="322">
        <v>2</v>
      </c>
      <c r="O8" s="323"/>
      <c r="P8" s="324"/>
      <c r="Q8" s="300"/>
    </row>
    <row r="9" spans="1:17" ht="23.1" customHeight="1" x14ac:dyDescent="0.3">
      <c r="A9" s="367"/>
      <c r="B9" s="318" t="s">
        <v>28</v>
      </c>
      <c r="C9" s="319">
        <f t="shared" ref="C9:C11" si="4">SUM(D9,E9,N9:P9)</f>
        <v>17</v>
      </c>
      <c r="D9" s="320"/>
      <c r="E9" s="321">
        <f>SUM(F9:M9)</f>
        <v>17</v>
      </c>
      <c r="F9" s="322"/>
      <c r="G9" s="323"/>
      <c r="H9" s="323">
        <v>1</v>
      </c>
      <c r="I9" s="323">
        <v>3</v>
      </c>
      <c r="J9" s="323">
        <v>5</v>
      </c>
      <c r="K9" s="323">
        <v>5</v>
      </c>
      <c r="L9" s="323">
        <v>3</v>
      </c>
      <c r="M9" s="324"/>
      <c r="N9" s="322"/>
      <c r="O9" s="323"/>
      <c r="P9" s="324"/>
      <c r="Q9" s="300"/>
    </row>
    <row r="10" spans="1:17" ht="23.1" customHeight="1" x14ac:dyDescent="0.3">
      <c r="A10" s="367"/>
      <c r="B10" s="318" t="s">
        <v>20</v>
      </c>
      <c r="C10" s="319">
        <f t="shared" si="4"/>
        <v>18</v>
      </c>
      <c r="D10" s="320"/>
      <c r="E10" s="321">
        <f t="shared" ref="E10:E11" si="5">SUM(F10:M10)</f>
        <v>18</v>
      </c>
      <c r="F10" s="322"/>
      <c r="G10" s="323">
        <v>0</v>
      </c>
      <c r="H10" s="323">
        <v>1</v>
      </c>
      <c r="I10" s="323">
        <v>6</v>
      </c>
      <c r="J10" s="323">
        <v>9</v>
      </c>
      <c r="K10" s="323">
        <v>2</v>
      </c>
      <c r="L10" s="323">
        <v>0</v>
      </c>
      <c r="M10" s="324"/>
      <c r="N10" s="322"/>
      <c r="O10" s="323"/>
      <c r="P10" s="324"/>
      <c r="Q10" s="300"/>
    </row>
    <row r="11" spans="1:17" ht="23.1" customHeight="1" x14ac:dyDescent="0.3">
      <c r="A11" s="367"/>
      <c r="B11" s="318" t="s">
        <v>357</v>
      </c>
      <c r="C11" s="319">
        <f t="shared" si="4"/>
        <v>12</v>
      </c>
      <c r="D11" s="320"/>
      <c r="E11" s="321">
        <f t="shared" si="5"/>
        <v>12</v>
      </c>
      <c r="F11" s="322"/>
      <c r="G11" s="323">
        <v>0</v>
      </c>
      <c r="H11" s="323">
        <v>1</v>
      </c>
      <c r="I11" s="323">
        <v>4</v>
      </c>
      <c r="J11" s="323">
        <v>3</v>
      </c>
      <c r="K11" s="323">
        <v>3</v>
      </c>
      <c r="L11" s="323">
        <v>1</v>
      </c>
      <c r="M11" s="324"/>
      <c r="N11" s="322"/>
      <c r="O11" s="323"/>
      <c r="P11" s="324"/>
      <c r="Q11" s="300"/>
    </row>
    <row r="12" spans="1:17" ht="23.1" customHeight="1" x14ac:dyDescent="0.3">
      <c r="A12" s="368" t="s">
        <v>437</v>
      </c>
      <c r="B12" s="325"/>
      <c r="C12" s="326">
        <f>SUM(C13:C17)</f>
        <v>185</v>
      </c>
      <c r="D12" s="327">
        <f>SUM(D13:D17)</f>
        <v>1</v>
      </c>
      <c r="E12" s="328">
        <f t="shared" si="1"/>
        <v>183</v>
      </c>
      <c r="F12" s="329">
        <f t="shared" ref="F12:P12" si="6">SUM(F13:F17)</f>
        <v>1</v>
      </c>
      <c r="G12" s="330">
        <f t="shared" si="6"/>
        <v>1</v>
      </c>
      <c r="H12" s="330">
        <f>SUM(H13:H17)</f>
        <v>5</v>
      </c>
      <c r="I12" s="330">
        <f>SUM(I13:I17)</f>
        <v>43</v>
      </c>
      <c r="J12" s="330">
        <f t="shared" si="6"/>
        <v>55</v>
      </c>
      <c r="K12" s="330">
        <f t="shared" si="6"/>
        <v>45</v>
      </c>
      <c r="L12" s="330">
        <f t="shared" si="6"/>
        <v>32</v>
      </c>
      <c r="M12" s="331">
        <f t="shared" si="6"/>
        <v>1</v>
      </c>
      <c r="N12" s="329">
        <f t="shared" si="6"/>
        <v>0</v>
      </c>
      <c r="O12" s="330">
        <f t="shared" si="6"/>
        <v>1</v>
      </c>
      <c r="P12" s="331">
        <f t="shared" si="6"/>
        <v>0</v>
      </c>
      <c r="Q12" s="300"/>
    </row>
    <row r="13" spans="1:17" ht="23.1" customHeight="1" x14ac:dyDescent="0.3">
      <c r="A13" s="367"/>
      <c r="B13" s="318" t="s">
        <v>436</v>
      </c>
      <c r="C13" s="319">
        <f t="shared" ref="C13:C17" si="7">SUM(D13,E13,N13:P13)</f>
        <v>49</v>
      </c>
      <c r="D13" s="320">
        <v>1</v>
      </c>
      <c r="E13" s="321">
        <f>SUM(F13:M13)</f>
        <v>47</v>
      </c>
      <c r="F13" s="322">
        <v>1</v>
      </c>
      <c r="G13" s="323">
        <v>1</v>
      </c>
      <c r="H13" s="323">
        <v>1</v>
      </c>
      <c r="I13" s="323">
        <v>13</v>
      </c>
      <c r="J13" s="323">
        <v>13</v>
      </c>
      <c r="K13" s="323">
        <v>13</v>
      </c>
      <c r="L13" s="323">
        <v>5</v>
      </c>
      <c r="M13" s="324"/>
      <c r="N13" s="322"/>
      <c r="O13" s="323">
        <v>1</v>
      </c>
      <c r="P13" s="324"/>
      <c r="Q13" s="300"/>
    </row>
    <row r="14" spans="1:17" ht="23.1" customHeight="1" x14ac:dyDescent="0.3">
      <c r="A14" s="367"/>
      <c r="B14" s="318" t="s">
        <v>45</v>
      </c>
      <c r="C14" s="319">
        <f t="shared" si="7"/>
        <v>44</v>
      </c>
      <c r="D14" s="320"/>
      <c r="E14" s="321">
        <f t="shared" ref="E14:E17" si="8">SUM(F14:M14)</f>
        <v>44</v>
      </c>
      <c r="F14" s="322"/>
      <c r="G14" s="323">
        <v>0</v>
      </c>
      <c r="H14" s="323">
        <v>1</v>
      </c>
      <c r="I14" s="323">
        <v>9</v>
      </c>
      <c r="J14" s="323">
        <v>16</v>
      </c>
      <c r="K14" s="323">
        <v>12</v>
      </c>
      <c r="L14" s="323">
        <v>6</v>
      </c>
      <c r="M14" s="324"/>
      <c r="N14" s="322"/>
      <c r="O14" s="323"/>
      <c r="P14" s="324"/>
      <c r="Q14" s="300"/>
    </row>
    <row r="15" spans="1:17" ht="23.1" customHeight="1" x14ac:dyDescent="0.3">
      <c r="A15" s="367"/>
      <c r="B15" s="318" t="s">
        <v>7</v>
      </c>
      <c r="C15" s="319">
        <f t="shared" si="7"/>
        <v>30</v>
      </c>
      <c r="D15" s="320"/>
      <c r="E15" s="321">
        <f t="shared" si="8"/>
        <v>30</v>
      </c>
      <c r="F15" s="322"/>
      <c r="G15" s="323">
        <v>0</v>
      </c>
      <c r="H15" s="323">
        <v>1</v>
      </c>
      <c r="I15" s="323">
        <v>6</v>
      </c>
      <c r="J15" s="323">
        <v>8</v>
      </c>
      <c r="K15" s="323">
        <v>8</v>
      </c>
      <c r="L15" s="323">
        <v>6</v>
      </c>
      <c r="M15" s="324">
        <v>1</v>
      </c>
      <c r="N15" s="322"/>
      <c r="O15" s="323"/>
      <c r="P15" s="324"/>
      <c r="Q15" s="300"/>
    </row>
    <row r="16" spans="1:17" ht="23.1" customHeight="1" x14ac:dyDescent="0.3">
      <c r="A16" s="367"/>
      <c r="B16" s="318" t="s">
        <v>6</v>
      </c>
      <c r="C16" s="319">
        <f t="shared" si="7"/>
        <v>28</v>
      </c>
      <c r="D16" s="320"/>
      <c r="E16" s="321">
        <f t="shared" si="8"/>
        <v>28</v>
      </c>
      <c r="F16" s="322"/>
      <c r="G16" s="323">
        <v>0</v>
      </c>
      <c r="H16" s="323">
        <v>1</v>
      </c>
      <c r="I16" s="323">
        <v>7</v>
      </c>
      <c r="J16" s="323">
        <v>9</v>
      </c>
      <c r="K16" s="323">
        <v>6</v>
      </c>
      <c r="L16" s="323">
        <v>5</v>
      </c>
      <c r="M16" s="324"/>
      <c r="N16" s="322"/>
      <c r="O16" s="323"/>
      <c r="P16" s="324"/>
      <c r="Q16" s="300"/>
    </row>
    <row r="17" spans="1:17" ht="23.1" customHeight="1" x14ac:dyDescent="0.3">
      <c r="A17" s="367"/>
      <c r="B17" s="318" t="s">
        <v>21</v>
      </c>
      <c r="C17" s="319">
        <f t="shared" si="7"/>
        <v>34</v>
      </c>
      <c r="D17" s="320"/>
      <c r="E17" s="321">
        <f t="shared" si="8"/>
        <v>34</v>
      </c>
      <c r="F17" s="322"/>
      <c r="G17" s="323">
        <v>0</v>
      </c>
      <c r="H17" s="323">
        <v>1</v>
      </c>
      <c r="I17" s="323">
        <v>8</v>
      </c>
      <c r="J17" s="323">
        <v>9</v>
      </c>
      <c r="K17" s="323">
        <v>6</v>
      </c>
      <c r="L17" s="323">
        <v>10</v>
      </c>
      <c r="M17" s="324"/>
      <c r="N17" s="322"/>
      <c r="O17" s="323"/>
      <c r="P17" s="324"/>
      <c r="Q17" s="300"/>
    </row>
    <row r="18" spans="1:17" ht="23.1" customHeight="1" x14ac:dyDescent="0.3">
      <c r="A18" s="368" t="s">
        <v>435</v>
      </c>
      <c r="B18" s="325"/>
      <c r="C18" s="326">
        <f>SUM(C19:C24)</f>
        <v>153</v>
      </c>
      <c r="D18" s="327">
        <f>SUM(D19:D24)</f>
        <v>0</v>
      </c>
      <c r="E18" s="328">
        <f t="shared" si="1"/>
        <v>153</v>
      </c>
      <c r="F18" s="329">
        <f t="shared" ref="F18:P18" si="9">SUM(F19:F24)</f>
        <v>0</v>
      </c>
      <c r="G18" s="330">
        <f t="shared" si="9"/>
        <v>1</v>
      </c>
      <c r="H18" s="330">
        <f>SUM(H19:H24)</f>
        <v>6</v>
      </c>
      <c r="I18" s="330">
        <f t="shared" si="9"/>
        <v>38</v>
      </c>
      <c r="J18" s="330">
        <f t="shared" si="9"/>
        <v>39</v>
      </c>
      <c r="K18" s="330">
        <f t="shared" si="9"/>
        <v>41</v>
      </c>
      <c r="L18" s="330">
        <f t="shared" si="9"/>
        <v>28</v>
      </c>
      <c r="M18" s="331">
        <f t="shared" si="9"/>
        <v>0</v>
      </c>
      <c r="N18" s="329">
        <f t="shared" si="9"/>
        <v>0</v>
      </c>
      <c r="O18" s="330">
        <f t="shared" si="9"/>
        <v>0</v>
      </c>
      <c r="P18" s="331">
        <f t="shared" si="9"/>
        <v>0</v>
      </c>
      <c r="Q18" s="300"/>
    </row>
    <row r="19" spans="1:17" ht="23.1" customHeight="1" x14ac:dyDescent="0.3">
      <c r="A19" s="367"/>
      <c r="B19" s="318" t="s">
        <v>369</v>
      </c>
      <c r="C19" s="319">
        <f t="shared" ref="C19:C24" si="10">SUM(D19,E19,N19:P19)</f>
        <v>24</v>
      </c>
      <c r="D19" s="320"/>
      <c r="E19" s="321">
        <f t="shared" si="1"/>
        <v>24</v>
      </c>
      <c r="F19" s="322"/>
      <c r="G19" s="323">
        <v>1</v>
      </c>
      <c r="H19" s="323">
        <v>1</v>
      </c>
      <c r="I19" s="323">
        <v>7</v>
      </c>
      <c r="J19" s="323">
        <v>7</v>
      </c>
      <c r="K19" s="323">
        <v>5</v>
      </c>
      <c r="L19" s="323">
        <v>3</v>
      </c>
      <c r="M19" s="324"/>
      <c r="N19" s="322"/>
      <c r="O19" s="323"/>
      <c r="P19" s="324"/>
      <c r="Q19" s="300"/>
    </row>
    <row r="20" spans="1:17" ht="23.1" customHeight="1" x14ac:dyDescent="0.3">
      <c r="A20" s="367"/>
      <c r="B20" s="318" t="s">
        <v>1</v>
      </c>
      <c r="C20" s="319">
        <f t="shared" si="10"/>
        <v>24</v>
      </c>
      <c r="D20" s="320"/>
      <c r="E20" s="321">
        <f t="shared" si="1"/>
        <v>24</v>
      </c>
      <c r="F20" s="322"/>
      <c r="G20" s="323">
        <v>0</v>
      </c>
      <c r="H20" s="323">
        <v>1</v>
      </c>
      <c r="I20" s="323">
        <v>6</v>
      </c>
      <c r="J20" s="323">
        <v>5</v>
      </c>
      <c r="K20" s="323">
        <v>7</v>
      </c>
      <c r="L20" s="323">
        <v>5</v>
      </c>
      <c r="M20" s="324"/>
      <c r="N20" s="322"/>
      <c r="O20" s="323"/>
      <c r="P20" s="324"/>
      <c r="Q20" s="300"/>
    </row>
    <row r="21" spans="1:17" ht="23.1" customHeight="1" x14ac:dyDescent="0.3">
      <c r="A21" s="367"/>
      <c r="B21" s="318" t="s">
        <v>370</v>
      </c>
      <c r="C21" s="319">
        <f t="shared" si="10"/>
        <v>27</v>
      </c>
      <c r="D21" s="320"/>
      <c r="E21" s="321">
        <f t="shared" si="1"/>
        <v>27</v>
      </c>
      <c r="F21" s="322"/>
      <c r="G21" s="323">
        <v>0</v>
      </c>
      <c r="H21" s="323">
        <v>1</v>
      </c>
      <c r="I21" s="323">
        <v>5</v>
      </c>
      <c r="J21" s="323">
        <v>6</v>
      </c>
      <c r="K21" s="323">
        <v>10</v>
      </c>
      <c r="L21" s="323">
        <v>5</v>
      </c>
      <c r="M21" s="324"/>
      <c r="N21" s="322"/>
      <c r="O21" s="323"/>
      <c r="P21" s="324"/>
      <c r="Q21" s="300"/>
    </row>
    <row r="22" spans="1:17" ht="23.1" customHeight="1" x14ac:dyDescent="0.3">
      <c r="A22" s="367"/>
      <c r="B22" s="318" t="s">
        <v>383</v>
      </c>
      <c r="C22" s="319">
        <f t="shared" si="10"/>
        <v>15</v>
      </c>
      <c r="D22" s="320"/>
      <c r="E22" s="321">
        <f t="shared" si="1"/>
        <v>15</v>
      </c>
      <c r="F22" s="322"/>
      <c r="G22" s="323">
        <v>0</v>
      </c>
      <c r="H22" s="323">
        <v>1</v>
      </c>
      <c r="I22" s="323">
        <v>6</v>
      </c>
      <c r="J22" s="323">
        <v>2</v>
      </c>
      <c r="K22" s="323">
        <v>5</v>
      </c>
      <c r="L22" s="323">
        <v>1</v>
      </c>
      <c r="M22" s="324"/>
      <c r="N22" s="322"/>
      <c r="O22" s="323"/>
      <c r="P22" s="324"/>
      <c r="Q22" s="300"/>
    </row>
    <row r="23" spans="1:17" ht="23.1" customHeight="1" x14ac:dyDescent="0.3">
      <c r="A23" s="367"/>
      <c r="B23" s="318" t="s">
        <v>65</v>
      </c>
      <c r="C23" s="319">
        <f t="shared" si="10"/>
        <v>36</v>
      </c>
      <c r="D23" s="320"/>
      <c r="E23" s="321">
        <f t="shared" si="1"/>
        <v>36</v>
      </c>
      <c r="F23" s="322"/>
      <c r="G23" s="323">
        <v>0</v>
      </c>
      <c r="H23" s="323">
        <v>1</v>
      </c>
      <c r="I23" s="323">
        <v>8</v>
      </c>
      <c r="J23" s="323">
        <v>11</v>
      </c>
      <c r="K23" s="323">
        <v>9</v>
      </c>
      <c r="L23" s="323">
        <v>7</v>
      </c>
      <c r="M23" s="324"/>
      <c r="N23" s="322"/>
      <c r="O23" s="323"/>
      <c r="P23" s="324"/>
      <c r="Q23" s="300"/>
    </row>
    <row r="24" spans="1:17" ht="23.1" customHeight="1" x14ac:dyDescent="0.3">
      <c r="A24" s="367"/>
      <c r="B24" s="318" t="s">
        <v>62</v>
      </c>
      <c r="C24" s="319">
        <f t="shared" si="10"/>
        <v>27</v>
      </c>
      <c r="D24" s="320"/>
      <c r="E24" s="321">
        <f t="shared" si="1"/>
        <v>27</v>
      </c>
      <c r="F24" s="322"/>
      <c r="G24" s="323">
        <v>0</v>
      </c>
      <c r="H24" s="323">
        <v>1</v>
      </c>
      <c r="I24" s="323">
        <v>6</v>
      </c>
      <c r="J24" s="323">
        <v>8</v>
      </c>
      <c r="K24" s="323">
        <v>5</v>
      </c>
      <c r="L24" s="323">
        <v>7</v>
      </c>
      <c r="M24" s="324"/>
      <c r="N24" s="322"/>
      <c r="O24" s="323"/>
      <c r="P24" s="324"/>
      <c r="Q24" s="300"/>
    </row>
    <row r="25" spans="1:17" ht="23.1" customHeight="1" x14ac:dyDescent="0.3">
      <c r="A25" s="368" t="s">
        <v>434</v>
      </c>
      <c r="B25" s="325"/>
      <c r="C25" s="326">
        <f>SUM(C26:C30)</f>
        <v>133</v>
      </c>
      <c r="D25" s="327">
        <f>SUM(D26:D30)</f>
        <v>0</v>
      </c>
      <c r="E25" s="328">
        <f t="shared" si="1"/>
        <v>126</v>
      </c>
      <c r="F25" s="329">
        <f t="shared" ref="F25:P25" si="11">SUM(F26:F30)</f>
        <v>0</v>
      </c>
      <c r="G25" s="330">
        <f t="shared" si="11"/>
        <v>1</v>
      </c>
      <c r="H25" s="330">
        <f t="shared" si="11"/>
        <v>5</v>
      </c>
      <c r="I25" s="330">
        <f t="shared" si="11"/>
        <v>38</v>
      </c>
      <c r="J25" s="330">
        <f t="shared" si="11"/>
        <v>26</v>
      </c>
      <c r="K25" s="330">
        <f t="shared" si="11"/>
        <v>36</v>
      </c>
      <c r="L25" s="330">
        <f t="shared" si="11"/>
        <v>20</v>
      </c>
      <c r="M25" s="331">
        <f t="shared" si="11"/>
        <v>0</v>
      </c>
      <c r="N25" s="329">
        <f t="shared" si="11"/>
        <v>0</v>
      </c>
      <c r="O25" s="330">
        <f t="shared" si="11"/>
        <v>7</v>
      </c>
      <c r="P25" s="331">
        <f t="shared" si="11"/>
        <v>0</v>
      </c>
      <c r="Q25" s="300"/>
    </row>
    <row r="26" spans="1:17" ht="23.1" customHeight="1" x14ac:dyDescent="0.3">
      <c r="A26" s="367"/>
      <c r="B26" s="318" t="s">
        <v>433</v>
      </c>
      <c r="C26" s="319">
        <f t="shared" ref="C26:C30" si="12">SUM(D26,E26,N26:P26)</f>
        <v>27</v>
      </c>
      <c r="D26" s="320"/>
      <c r="E26" s="321">
        <f>SUM(F26:M26)</f>
        <v>27</v>
      </c>
      <c r="F26" s="322"/>
      <c r="G26" s="323">
        <v>1</v>
      </c>
      <c r="H26" s="323">
        <v>1</v>
      </c>
      <c r="I26" s="323">
        <v>7</v>
      </c>
      <c r="J26" s="323">
        <v>3</v>
      </c>
      <c r="K26" s="323">
        <v>8</v>
      </c>
      <c r="L26" s="323">
        <v>7</v>
      </c>
      <c r="M26" s="324"/>
      <c r="N26" s="322"/>
      <c r="O26" s="323"/>
      <c r="P26" s="324"/>
      <c r="Q26" s="300"/>
    </row>
    <row r="27" spans="1:17" ht="23.1" customHeight="1" x14ac:dyDescent="0.3">
      <c r="A27" s="367"/>
      <c r="B27" s="318" t="s">
        <v>432</v>
      </c>
      <c r="C27" s="319">
        <f t="shared" si="12"/>
        <v>23</v>
      </c>
      <c r="D27" s="320"/>
      <c r="E27" s="321">
        <f t="shared" si="1"/>
        <v>23</v>
      </c>
      <c r="F27" s="322"/>
      <c r="G27" s="323">
        <v>0</v>
      </c>
      <c r="H27" s="323">
        <v>1</v>
      </c>
      <c r="I27" s="323">
        <v>6</v>
      </c>
      <c r="J27" s="323">
        <v>5</v>
      </c>
      <c r="K27" s="323">
        <v>9</v>
      </c>
      <c r="L27" s="323">
        <v>2</v>
      </c>
      <c r="M27" s="324"/>
      <c r="N27" s="322"/>
      <c r="O27" s="323"/>
      <c r="P27" s="324"/>
      <c r="Q27" s="300"/>
    </row>
    <row r="28" spans="1:17" ht="23.1" customHeight="1" x14ac:dyDescent="0.3">
      <c r="A28" s="367"/>
      <c r="B28" s="318" t="s">
        <v>22</v>
      </c>
      <c r="C28" s="319">
        <f t="shared" si="12"/>
        <v>23</v>
      </c>
      <c r="D28" s="320"/>
      <c r="E28" s="321">
        <f t="shared" si="1"/>
        <v>23</v>
      </c>
      <c r="F28" s="322"/>
      <c r="G28" s="323">
        <v>0</v>
      </c>
      <c r="H28" s="323">
        <v>1</v>
      </c>
      <c r="I28" s="323">
        <v>8</v>
      </c>
      <c r="J28" s="323">
        <v>7</v>
      </c>
      <c r="K28" s="323">
        <v>4</v>
      </c>
      <c r="L28" s="323">
        <v>3</v>
      </c>
      <c r="M28" s="324"/>
      <c r="N28" s="322"/>
      <c r="O28" s="323"/>
      <c r="P28" s="324"/>
      <c r="Q28" s="300"/>
    </row>
    <row r="29" spans="1:17" ht="23.1" customHeight="1" x14ac:dyDescent="0.3">
      <c r="A29" s="367"/>
      <c r="B29" s="318" t="s">
        <v>431</v>
      </c>
      <c r="C29" s="319">
        <f t="shared" si="12"/>
        <v>19</v>
      </c>
      <c r="D29" s="320"/>
      <c r="E29" s="321">
        <f t="shared" si="1"/>
        <v>12</v>
      </c>
      <c r="F29" s="322"/>
      <c r="G29" s="323">
        <v>0</v>
      </c>
      <c r="H29" s="323">
        <v>1</v>
      </c>
      <c r="I29" s="323">
        <v>4</v>
      </c>
      <c r="J29" s="323">
        <v>3</v>
      </c>
      <c r="K29" s="323">
        <v>3</v>
      </c>
      <c r="L29" s="323">
        <v>1</v>
      </c>
      <c r="M29" s="324"/>
      <c r="N29" s="322"/>
      <c r="O29" s="323">
        <v>7</v>
      </c>
      <c r="P29" s="324"/>
      <c r="Q29" s="300"/>
    </row>
    <row r="30" spans="1:17" ht="23.1" customHeight="1" x14ac:dyDescent="0.3">
      <c r="A30" s="367"/>
      <c r="B30" s="318" t="s">
        <v>9</v>
      </c>
      <c r="C30" s="319">
        <f t="shared" si="12"/>
        <v>41</v>
      </c>
      <c r="D30" s="320"/>
      <c r="E30" s="321">
        <f t="shared" si="1"/>
        <v>41</v>
      </c>
      <c r="F30" s="322"/>
      <c r="G30" s="323">
        <v>0</v>
      </c>
      <c r="H30" s="323">
        <v>1</v>
      </c>
      <c r="I30" s="323">
        <v>13</v>
      </c>
      <c r="J30" s="323">
        <v>8</v>
      </c>
      <c r="K30" s="323">
        <v>12</v>
      </c>
      <c r="L30" s="323">
        <v>7</v>
      </c>
      <c r="M30" s="324"/>
      <c r="N30" s="322"/>
      <c r="O30" s="323"/>
      <c r="P30" s="324"/>
      <c r="Q30" s="300"/>
    </row>
    <row r="31" spans="1:17" ht="23.1" customHeight="1" x14ac:dyDescent="0.3">
      <c r="A31" s="368" t="s">
        <v>430</v>
      </c>
      <c r="B31" s="325"/>
      <c r="C31" s="326">
        <f>SUM(C32:C35)</f>
        <v>120</v>
      </c>
      <c r="D31" s="327">
        <f>SUM(D32:D35)</f>
        <v>0</v>
      </c>
      <c r="E31" s="328">
        <f t="shared" si="1"/>
        <v>120</v>
      </c>
      <c r="F31" s="329">
        <f t="shared" ref="F31:P31" si="13">SUM(F32:F35)</f>
        <v>0</v>
      </c>
      <c r="G31" s="330">
        <f t="shared" si="13"/>
        <v>1</v>
      </c>
      <c r="H31" s="330">
        <f t="shared" si="13"/>
        <v>4</v>
      </c>
      <c r="I31" s="330">
        <f t="shared" si="13"/>
        <v>30</v>
      </c>
      <c r="J31" s="330">
        <f t="shared" si="13"/>
        <v>35</v>
      </c>
      <c r="K31" s="330">
        <f t="shared" si="13"/>
        <v>32</v>
      </c>
      <c r="L31" s="330">
        <f t="shared" si="13"/>
        <v>18</v>
      </c>
      <c r="M31" s="331">
        <f t="shared" si="13"/>
        <v>0</v>
      </c>
      <c r="N31" s="329">
        <f t="shared" si="13"/>
        <v>0</v>
      </c>
      <c r="O31" s="330">
        <f t="shared" si="13"/>
        <v>0</v>
      </c>
      <c r="P31" s="331">
        <f t="shared" si="13"/>
        <v>0</v>
      </c>
      <c r="Q31" s="300"/>
    </row>
    <row r="32" spans="1:17" ht="23.1" customHeight="1" x14ac:dyDescent="0.3">
      <c r="A32" s="367"/>
      <c r="B32" s="318" t="s">
        <v>15</v>
      </c>
      <c r="C32" s="319">
        <f t="shared" ref="C32:C35" si="14">SUM(D32,E32,N32:P32)</f>
        <v>41</v>
      </c>
      <c r="D32" s="320"/>
      <c r="E32" s="321">
        <f t="shared" si="1"/>
        <v>41</v>
      </c>
      <c r="F32" s="322"/>
      <c r="G32" s="323">
        <v>1</v>
      </c>
      <c r="H32" s="323">
        <v>1</v>
      </c>
      <c r="I32" s="323">
        <v>9</v>
      </c>
      <c r="J32" s="323">
        <v>12</v>
      </c>
      <c r="K32" s="323">
        <v>14</v>
      </c>
      <c r="L32" s="323">
        <v>4</v>
      </c>
      <c r="M32" s="324"/>
      <c r="N32" s="322"/>
      <c r="O32" s="323"/>
      <c r="P32" s="324"/>
      <c r="Q32" s="300"/>
    </row>
    <row r="33" spans="1:17" ht="23.1" customHeight="1" x14ac:dyDescent="0.3">
      <c r="A33" s="367"/>
      <c r="B33" s="318" t="s">
        <v>29</v>
      </c>
      <c r="C33" s="319">
        <f t="shared" si="14"/>
        <v>26</v>
      </c>
      <c r="D33" s="320"/>
      <c r="E33" s="321">
        <f t="shared" si="1"/>
        <v>26</v>
      </c>
      <c r="F33" s="322"/>
      <c r="G33" s="323">
        <v>0</v>
      </c>
      <c r="H33" s="323">
        <v>1</v>
      </c>
      <c r="I33" s="323">
        <v>7</v>
      </c>
      <c r="J33" s="323">
        <v>8</v>
      </c>
      <c r="K33" s="323">
        <v>7</v>
      </c>
      <c r="L33" s="323">
        <v>3</v>
      </c>
      <c r="M33" s="324"/>
      <c r="N33" s="322"/>
      <c r="O33" s="323"/>
      <c r="P33" s="324"/>
      <c r="Q33" s="300"/>
    </row>
    <row r="34" spans="1:17" ht="23.1" customHeight="1" x14ac:dyDescent="0.3">
      <c r="A34" s="367"/>
      <c r="B34" s="318" t="s">
        <v>14</v>
      </c>
      <c r="C34" s="319">
        <f t="shared" si="14"/>
        <v>37</v>
      </c>
      <c r="D34" s="320"/>
      <c r="E34" s="321">
        <f t="shared" si="1"/>
        <v>37</v>
      </c>
      <c r="F34" s="322"/>
      <c r="G34" s="323">
        <v>0</v>
      </c>
      <c r="H34" s="323">
        <v>1</v>
      </c>
      <c r="I34" s="323">
        <v>10</v>
      </c>
      <c r="J34" s="323">
        <v>12</v>
      </c>
      <c r="K34" s="323">
        <v>7</v>
      </c>
      <c r="L34" s="323">
        <v>7</v>
      </c>
      <c r="M34" s="324"/>
      <c r="N34" s="322"/>
      <c r="O34" s="323"/>
      <c r="P34" s="324"/>
      <c r="Q34" s="300"/>
    </row>
    <row r="35" spans="1:17" ht="23.1" customHeight="1" x14ac:dyDescent="0.3">
      <c r="A35" s="367"/>
      <c r="B35" s="318" t="s">
        <v>31</v>
      </c>
      <c r="C35" s="319">
        <f t="shared" si="14"/>
        <v>16</v>
      </c>
      <c r="D35" s="320"/>
      <c r="E35" s="321">
        <f>SUM(F35:M35)</f>
        <v>16</v>
      </c>
      <c r="F35" s="322"/>
      <c r="G35" s="323">
        <v>0</v>
      </c>
      <c r="H35" s="323">
        <v>1</v>
      </c>
      <c r="I35" s="323">
        <v>4</v>
      </c>
      <c r="J35" s="323">
        <v>3</v>
      </c>
      <c r="K35" s="323">
        <v>4</v>
      </c>
      <c r="L35" s="323">
        <v>4</v>
      </c>
      <c r="M35" s="324"/>
      <c r="N35" s="322"/>
      <c r="O35" s="323"/>
      <c r="P35" s="324"/>
      <c r="Q35" s="300"/>
    </row>
    <row r="36" spans="1:17" ht="23.1" customHeight="1" x14ac:dyDescent="0.3">
      <c r="A36" s="368" t="s">
        <v>429</v>
      </c>
      <c r="B36" s="325"/>
      <c r="C36" s="319">
        <f t="shared" ref="C36:C40" si="15">SUM(D36,E36,N36:P36)</f>
        <v>100</v>
      </c>
      <c r="D36" s="327">
        <f>SUM(D37:D40)</f>
        <v>0</v>
      </c>
      <c r="E36" s="328">
        <f t="shared" ref="E36" si="16">SUM(F36:M36)</f>
        <v>99</v>
      </c>
      <c r="F36" s="329">
        <f t="shared" ref="F36" si="17">SUM(F37:F40)</f>
        <v>0</v>
      </c>
      <c r="G36" s="330">
        <f>SUM(G37:G40)</f>
        <v>1</v>
      </c>
      <c r="H36" s="330">
        <f t="shared" ref="H36:P36" si="18">SUM(H37:H40)</f>
        <v>4</v>
      </c>
      <c r="I36" s="330">
        <f t="shared" si="18"/>
        <v>24</v>
      </c>
      <c r="J36" s="330">
        <f t="shared" si="18"/>
        <v>23</v>
      </c>
      <c r="K36" s="330">
        <f t="shared" si="18"/>
        <v>25</v>
      </c>
      <c r="L36" s="330">
        <f t="shared" si="18"/>
        <v>22</v>
      </c>
      <c r="M36" s="331">
        <f t="shared" si="18"/>
        <v>0</v>
      </c>
      <c r="N36" s="329">
        <f t="shared" si="18"/>
        <v>0</v>
      </c>
      <c r="O36" s="330">
        <f t="shared" si="18"/>
        <v>1</v>
      </c>
      <c r="P36" s="331">
        <f t="shared" si="18"/>
        <v>0</v>
      </c>
      <c r="Q36" s="300"/>
    </row>
    <row r="37" spans="1:17" ht="23.1" customHeight="1" x14ac:dyDescent="0.3">
      <c r="A37" s="367"/>
      <c r="B37" s="318" t="s">
        <v>382</v>
      </c>
      <c r="C37" s="319">
        <f t="shared" si="15"/>
        <v>20</v>
      </c>
      <c r="D37" s="320"/>
      <c r="E37" s="321">
        <f>SUM(F37:M37)</f>
        <v>20</v>
      </c>
      <c r="F37" s="322"/>
      <c r="G37" s="323">
        <v>1</v>
      </c>
      <c r="H37" s="323">
        <v>1</v>
      </c>
      <c r="I37" s="323">
        <v>6</v>
      </c>
      <c r="J37" s="323">
        <v>3</v>
      </c>
      <c r="K37" s="323">
        <v>6</v>
      </c>
      <c r="L37" s="323">
        <v>3</v>
      </c>
      <c r="M37" s="324"/>
      <c r="N37" s="322"/>
      <c r="O37" s="323"/>
      <c r="P37" s="324"/>
      <c r="Q37" s="300"/>
    </row>
    <row r="38" spans="1:17" ht="23.1" customHeight="1" x14ac:dyDescent="0.3">
      <c r="A38" s="367"/>
      <c r="B38" s="318" t="s">
        <v>428</v>
      </c>
      <c r="C38" s="319">
        <f t="shared" si="15"/>
        <v>31</v>
      </c>
      <c r="D38" s="320"/>
      <c r="E38" s="321">
        <f t="shared" ref="E38:E40" si="19">SUM(F38:M38)</f>
        <v>31</v>
      </c>
      <c r="F38" s="322"/>
      <c r="G38" s="323">
        <v>0</v>
      </c>
      <c r="H38" s="323">
        <v>1</v>
      </c>
      <c r="I38" s="323">
        <v>6</v>
      </c>
      <c r="J38" s="323">
        <v>7</v>
      </c>
      <c r="K38" s="323">
        <v>8</v>
      </c>
      <c r="L38" s="323">
        <v>9</v>
      </c>
      <c r="M38" s="324"/>
      <c r="N38" s="322"/>
      <c r="O38" s="323"/>
      <c r="P38" s="324"/>
      <c r="Q38" s="300"/>
    </row>
    <row r="39" spans="1:17" ht="23.1" customHeight="1" x14ac:dyDescent="0.3">
      <c r="A39" s="367"/>
      <c r="B39" s="318" t="s">
        <v>427</v>
      </c>
      <c r="C39" s="319">
        <f t="shared" si="15"/>
        <v>33</v>
      </c>
      <c r="D39" s="320"/>
      <c r="E39" s="321">
        <f t="shared" si="19"/>
        <v>32</v>
      </c>
      <c r="F39" s="322"/>
      <c r="G39" s="323">
        <v>0</v>
      </c>
      <c r="H39" s="323">
        <v>1</v>
      </c>
      <c r="I39" s="323">
        <v>6</v>
      </c>
      <c r="J39" s="323">
        <v>10</v>
      </c>
      <c r="K39" s="323">
        <v>8</v>
      </c>
      <c r="L39" s="323">
        <v>7</v>
      </c>
      <c r="M39" s="324"/>
      <c r="N39" s="322"/>
      <c r="O39" s="323">
        <v>1</v>
      </c>
      <c r="P39" s="324"/>
      <c r="Q39" s="300"/>
    </row>
    <row r="40" spans="1:17" ht="23.1" customHeight="1" x14ac:dyDescent="0.3">
      <c r="A40" s="367"/>
      <c r="B40" s="318" t="s">
        <v>426</v>
      </c>
      <c r="C40" s="319">
        <f t="shared" si="15"/>
        <v>16</v>
      </c>
      <c r="D40" s="320"/>
      <c r="E40" s="321">
        <f t="shared" si="19"/>
        <v>16</v>
      </c>
      <c r="F40" s="322"/>
      <c r="G40" s="323">
        <v>0</v>
      </c>
      <c r="H40" s="323">
        <v>1</v>
      </c>
      <c r="I40" s="323">
        <v>6</v>
      </c>
      <c r="J40" s="323">
        <v>3</v>
      </c>
      <c r="K40" s="323">
        <v>3</v>
      </c>
      <c r="L40" s="323">
        <v>3</v>
      </c>
      <c r="M40" s="324"/>
      <c r="N40" s="322"/>
      <c r="O40" s="323"/>
      <c r="P40" s="324"/>
      <c r="Q40" s="300"/>
    </row>
    <row r="41" spans="1:17" ht="23.1" customHeight="1" x14ac:dyDescent="0.3">
      <c r="A41" s="368" t="s">
        <v>425</v>
      </c>
      <c r="B41" s="325"/>
      <c r="C41" s="326">
        <f>SUM(C42:C47)</f>
        <v>128</v>
      </c>
      <c r="D41" s="327">
        <f>SUM(D42:D47)</f>
        <v>0</v>
      </c>
      <c r="E41" s="328">
        <f t="shared" si="1"/>
        <v>128</v>
      </c>
      <c r="F41" s="329">
        <f t="shared" ref="F41:P41" si="20">SUM(F42:F47)</f>
        <v>0</v>
      </c>
      <c r="G41" s="330">
        <f t="shared" si="20"/>
        <v>1</v>
      </c>
      <c r="H41" s="330">
        <f t="shared" si="20"/>
        <v>6</v>
      </c>
      <c r="I41" s="330">
        <f t="shared" si="20"/>
        <v>35</v>
      </c>
      <c r="J41" s="330">
        <f t="shared" si="20"/>
        <v>31</v>
      </c>
      <c r="K41" s="330">
        <f t="shared" si="20"/>
        <v>33</v>
      </c>
      <c r="L41" s="330">
        <f t="shared" si="20"/>
        <v>22</v>
      </c>
      <c r="M41" s="331">
        <f t="shared" si="20"/>
        <v>0</v>
      </c>
      <c r="N41" s="329">
        <f t="shared" si="20"/>
        <v>0</v>
      </c>
      <c r="O41" s="330">
        <f t="shared" si="20"/>
        <v>0</v>
      </c>
      <c r="P41" s="331">
        <f t="shared" si="20"/>
        <v>0</v>
      </c>
      <c r="Q41" s="300"/>
    </row>
    <row r="42" spans="1:17" ht="23.1" customHeight="1" x14ac:dyDescent="0.3">
      <c r="A42" s="367"/>
      <c r="B42" s="318" t="s">
        <v>424</v>
      </c>
      <c r="C42" s="319">
        <f t="shared" ref="C42:C47" si="21">SUM(D42,E42,N42:P42)</f>
        <v>26</v>
      </c>
      <c r="D42" s="320"/>
      <c r="E42" s="321">
        <f t="shared" si="1"/>
        <v>26</v>
      </c>
      <c r="F42" s="322"/>
      <c r="G42" s="323">
        <v>1</v>
      </c>
      <c r="H42" s="323">
        <v>1</v>
      </c>
      <c r="I42" s="323">
        <v>7</v>
      </c>
      <c r="J42" s="323">
        <v>5</v>
      </c>
      <c r="K42" s="323">
        <v>7</v>
      </c>
      <c r="L42" s="323">
        <v>5</v>
      </c>
      <c r="M42" s="324"/>
      <c r="N42" s="322"/>
      <c r="O42" s="323"/>
      <c r="P42" s="324"/>
      <c r="Q42" s="300"/>
    </row>
    <row r="43" spans="1:17" ht="23.1" customHeight="1" x14ac:dyDescent="0.3">
      <c r="A43" s="367"/>
      <c r="B43" s="318" t="s">
        <v>11</v>
      </c>
      <c r="C43" s="319">
        <f t="shared" si="21"/>
        <v>17</v>
      </c>
      <c r="D43" s="320"/>
      <c r="E43" s="321">
        <f t="shared" si="1"/>
        <v>17</v>
      </c>
      <c r="F43" s="322"/>
      <c r="G43" s="323">
        <v>0</v>
      </c>
      <c r="H43" s="323">
        <v>1</v>
      </c>
      <c r="I43" s="323">
        <v>6</v>
      </c>
      <c r="J43" s="323">
        <v>4</v>
      </c>
      <c r="K43" s="323">
        <v>2</v>
      </c>
      <c r="L43" s="323">
        <v>4</v>
      </c>
      <c r="M43" s="324"/>
      <c r="N43" s="322"/>
      <c r="O43" s="323"/>
      <c r="P43" s="324"/>
      <c r="Q43" s="300"/>
    </row>
    <row r="44" spans="1:17" ht="23.1" customHeight="1" x14ac:dyDescent="0.3">
      <c r="A44" s="367"/>
      <c r="B44" s="318" t="s">
        <v>17</v>
      </c>
      <c r="C44" s="319">
        <f t="shared" si="21"/>
        <v>25</v>
      </c>
      <c r="D44" s="320"/>
      <c r="E44" s="321">
        <f t="shared" si="1"/>
        <v>25</v>
      </c>
      <c r="F44" s="322"/>
      <c r="G44" s="323">
        <v>0</v>
      </c>
      <c r="H44" s="323">
        <v>1</v>
      </c>
      <c r="I44" s="323">
        <v>7</v>
      </c>
      <c r="J44" s="323">
        <v>5</v>
      </c>
      <c r="K44" s="323">
        <v>10</v>
      </c>
      <c r="L44" s="323">
        <v>2</v>
      </c>
      <c r="M44" s="324"/>
      <c r="N44" s="322"/>
      <c r="O44" s="323"/>
      <c r="P44" s="324"/>
      <c r="Q44" s="300"/>
    </row>
    <row r="45" spans="1:17" ht="23.1" customHeight="1" x14ac:dyDescent="0.3">
      <c r="A45" s="367"/>
      <c r="B45" s="318" t="s">
        <v>365</v>
      </c>
      <c r="C45" s="319">
        <f t="shared" si="21"/>
        <v>20</v>
      </c>
      <c r="D45" s="320"/>
      <c r="E45" s="321">
        <f t="shared" si="1"/>
        <v>20</v>
      </c>
      <c r="F45" s="322"/>
      <c r="G45" s="323">
        <v>0</v>
      </c>
      <c r="H45" s="323">
        <v>1</v>
      </c>
      <c r="I45" s="323">
        <v>6</v>
      </c>
      <c r="J45" s="323">
        <v>7</v>
      </c>
      <c r="K45" s="323">
        <v>4</v>
      </c>
      <c r="L45" s="323">
        <v>2</v>
      </c>
      <c r="M45" s="324"/>
      <c r="N45" s="322"/>
      <c r="O45" s="323"/>
      <c r="P45" s="324"/>
      <c r="Q45" s="300"/>
    </row>
    <row r="46" spans="1:17" ht="23.1" customHeight="1" x14ac:dyDescent="0.3">
      <c r="A46" s="367"/>
      <c r="B46" s="318" t="s">
        <v>56</v>
      </c>
      <c r="C46" s="319">
        <f t="shared" si="21"/>
        <v>18</v>
      </c>
      <c r="D46" s="320"/>
      <c r="E46" s="321">
        <f t="shared" si="1"/>
        <v>18</v>
      </c>
      <c r="F46" s="322"/>
      <c r="G46" s="323">
        <v>0</v>
      </c>
      <c r="H46" s="323">
        <v>1</v>
      </c>
      <c r="I46" s="323">
        <v>4</v>
      </c>
      <c r="J46" s="323">
        <v>5</v>
      </c>
      <c r="K46" s="323">
        <v>4</v>
      </c>
      <c r="L46" s="323">
        <v>4</v>
      </c>
      <c r="M46" s="324"/>
      <c r="N46" s="322"/>
      <c r="O46" s="323"/>
      <c r="P46" s="324"/>
      <c r="Q46" s="300"/>
    </row>
    <row r="47" spans="1:17" ht="23.1" customHeight="1" x14ac:dyDescent="0.3">
      <c r="A47" s="367"/>
      <c r="B47" s="318" t="s">
        <v>60</v>
      </c>
      <c r="C47" s="319">
        <f t="shared" si="21"/>
        <v>22</v>
      </c>
      <c r="D47" s="320"/>
      <c r="E47" s="321">
        <f t="shared" si="1"/>
        <v>22</v>
      </c>
      <c r="F47" s="322"/>
      <c r="G47" s="323">
        <v>0</v>
      </c>
      <c r="H47" s="323">
        <v>1</v>
      </c>
      <c r="I47" s="323">
        <v>5</v>
      </c>
      <c r="J47" s="323">
        <v>5</v>
      </c>
      <c r="K47" s="323">
        <v>6</v>
      </c>
      <c r="L47" s="323">
        <v>5</v>
      </c>
      <c r="M47" s="324"/>
      <c r="N47" s="322"/>
      <c r="O47" s="323"/>
      <c r="P47" s="324"/>
      <c r="Q47" s="300"/>
    </row>
    <row r="48" spans="1:17" ht="23.1" customHeight="1" x14ac:dyDescent="0.3">
      <c r="A48" s="368" t="s">
        <v>423</v>
      </c>
      <c r="B48" s="325"/>
      <c r="C48" s="326">
        <f>SUM(C49:C54)</f>
        <v>111</v>
      </c>
      <c r="D48" s="327">
        <f>SUM(D49:D59)</f>
        <v>0</v>
      </c>
      <c r="E48" s="328">
        <f>SUM(F48:M48)</f>
        <v>111</v>
      </c>
      <c r="F48" s="329">
        <f>SUM(F49:F59)</f>
        <v>0</v>
      </c>
      <c r="G48" s="330">
        <f>SUM(G49:G54)</f>
        <v>1</v>
      </c>
      <c r="H48" s="330">
        <f>SUM(H49:H54)</f>
        <v>6</v>
      </c>
      <c r="I48" s="330">
        <f>SUM(I49:I54)</f>
        <v>29</v>
      </c>
      <c r="J48" s="330">
        <f t="shared" ref="J48:L48" si="22">SUM(J49:J54)</f>
        <v>34</v>
      </c>
      <c r="K48" s="330">
        <f t="shared" si="22"/>
        <v>26</v>
      </c>
      <c r="L48" s="330">
        <f t="shared" si="22"/>
        <v>15</v>
      </c>
      <c r="M48" s="331">
        <f>SUM(M49:M59)</f>
        <v>0</v>
      </c>
      <c r="N48" s="329">
        <f>SUM(N49:N59)</f>
        <v>0</v>
      </c>
      <c r="O48" s="330"/>
      <c r="P48" s="331"/>
      <c r="Q48" s="300"/>
    </row>
    <row r="49" spans="1:17" ht="23.1" customHeight="1" x14ac:dyDescent="0.3">
      <c r="A49" s="367"/>
      <c r="B49" s="318" t="s">
        <v>26</v>
      </c>
      <c r="C49" s="319">
        <f t="shared" ref="C49:C54" si="23">SUM(D49,E49,N49:P49)</f>
        <v>26</v>
      </c>
      <c r="D49" s="320"/>
      <c r="E49" s="321">
        <f t="shared" si="1"/>
        <v>26</v>
      </c>
      <c r="F49" s="322"/>
      <c r="G49" s="323">
        <v>1</v>
      </c>
      <c r="H49" s="323">
        <v>1</v>
      </c>
      <c r="I49" s="323">
        <v>7</v>
      </c>
      <c r="J49" s="323">
        <v>8</v>
      </c>
      <c r="K49" s="323">
        <v>5</v>
      </c>
      <c r="L49" s="323">
        <v>4</v>
      </c>
      <c r="M49" s="324"/>
      <c r="N49" s="322"/>
      <c r="O49" s="323"/>
      <c r="P49" s="324"/>
      <c r="Q49" s="300"/>
    </row>
    <row r="50" spans="1:17" ht="23.1" customHeight="1" x14ac:dyDescent="0.3">
      <c r="A50" s="367"/>
      <c r="B50" s="318" t="s">
        <v>44</v>
      </c>
      <c r="C50" s="319">
        <f t="shared" si="23"/>
        <v>17</v>
      </c>
      <c r="D50" s="320"/>
      <c r="E50" s="321">
        <f t="shared" si="1"/>
        <v>17</v>
      </c>
      <c r="F50" s="322"/>
      <c r="G50" s="323">
        <v>0</v>
      </c>
      <c r="H50" s="323">
        <v>1</v>
      </c>
      <c r="I50" s="323">
        <v>5</v>
      </c>
      <c r="J50" s="323">
        <v>5</v>
      </c>
      <c r="K50" s="323">
        <v>3</v>
      </c>
      <c r="L50" s="323">
        <v>3</v>
      </c>
      <c r="M50" s="324"/>
      <c r="N50" s="322"/>
      <c r="O50" s="323"/>
      <c r="P50" s="324"/>
      <c r="Q50" s="300"/>
    </row>
    <row r="51" spans="1:17" ht="23.1" customHeight="1" x14ac:dyDescent="0.3">
      <c r="A51" s="367"/>
      <c r="B51" s="318" t="s">
        <v>12</v>
      </c>
      <c r="C51" s="319">
        <f t="shared" si="23"/>
        <v>16</v>
      </c>
      <c r="D51" s="320"/>
      <c r="E51" s="321">
        <f t="shared" si="1"/>
        <v>16</v>
      </c>
      <c r="F51" s="322"/>
      <c r="G51" s="323">
        <v>0</v>
      </c>
      <c r="H51" s="323">
        <v>1</v>
      </c>
      <c r="I51" s="323">
        <v>5</v>
      </c>
      <c r="J51" s="323">
        <v>5</v>
      </c>
      <c r="K51" s="323">
        <v>4</v>
      </c>
      <c r="L51" s="323">
        <v>1</v>
      </c>
      <c r="M51" s="324"/>
      <c r="N51" s="322"/>
      <c r="O51" s="323"/>
      <c r="P51" s="324"/>
      <c r="Q51" s="300"/>
    </row>
    <row r="52" spans="1:17" ht="23.1" customHeight="1" x14ac:dyDescent="0.3">
      <c r="A52" s="367"/>
      <c r="B52" s="318" t="s">
        <v>422</v>
      </c>
      <c r="C52" s="319">
        <f t="shared" si="23"/>
        <v>16</v>
      </c>
      <c r="D52" s="320"/>
      <c r="E52" s="321">
        <f t="shared" si="1"/>
        <v>16</v>
      </c>
      <c r="F52" s="322"/>
      <c r="G52" s="323">
        <v>0</v>
      </c>
      <c r="H52" s="323">
        <v>1</v>
      </c>
      <c r="I52" s="323">
        <v>4</v>
      </c>
      <c r="J52" s="323">
        <v>5</v>
      </c>
      <c r="K52" s="323">
        <v>4</v>
      </c>
      <c r="L52" s="323">
        <v>2</v>
      </c>
      <c r="M52" s="324"/>
      <c r="N52" s="322"/>
      <c r="O52" s="323"/>
      <c r="P52" s="324"/>
      <c r="Q52" s="300"/>
    </row>
    <row r="53" spans="1:17" ht="23.1" customHeight="1" x14ac:dyDescent="0.3">
      <c r="A53" s="367"/>
      <c r="B53" s="318" t="s">
        <v>43</v>
      </c>
      <c r="C53" s="319">
        <f t="shared" si="23"/>
        <v>17</v>
      </c>
      <c r="D53" s="320"/>
      <c r="E53" s="321">
        <f t="shared" si="1"/>
        <v>17</v>
      </c>
      <c r="F53" s="322"/>
      <c r="G53" s="323">
        <v>0</v>
      </c>
      <c r="H53" s="323">
        <v>1</v>
      </c>
      <c r="I53" s="323">
        <v>4</v>
      </c>
      <c r="J53" s="323">
        <v>5</v>
      </c>
      <c r="K53" s="323">
        <v>5</v>
      </c>
      <c r="L53" s="323">
        <v>2</v>
      </c>
      <c r="M53" s="324"/>
      <c r="N53" s="322"/>
      <c r="O53" s="323"/>
      <c r="P53" s="324"/>
      <c r="Q53" s="300"/>
    </row>
    <row r="54" spans="1:17" ht="23.1" customHeight="1" x14ac:dyDescent="0.3">
      <c r="A54" s="367"/>
      <c r="B54" s="318" t="s">
        <v>66</v>
      </c>
      <c r="C54" s="319">
        <f t="shared" si="23"/>
        <v>19</v>
      </c>
      <c r="D54" s="320"/>
      <c r="E54" s="321">
        <f>SUM(F54:M54)</f>
        <v>19</v>
      </c>
      <c r="F54" s="322"/>
      <c r="G54" s="323">
        <v>0</v>
      </c>
      <c r="H54" s="323">
        <v>1</v>
      </c>
      <c r="I54" s="323">
        <v>4</v>
      </c>
      <c r="J54" s="323">
        <v>6</v>
      </c>
      <c r="K54" s="323">
        <v>5</v>
      </c>
      <c r="L54" s="323">
        <v>3</v>
      </c>
      <c r="M54" s="324"/>
      <c r="N54" s="322"/>
      <c r="O54" s="323"/>
      <c r="P54" s="324"/>
      <c r="Q54" s="300"/>
    </row>
    <row r="55" spans="1:17" ht="23.1" customHeight="1" x14ac:dyDescent="0.3">
      <c r="A55" s="368" t="s">
        <v>421</v>
      </c>
      <c r="B55" s="325"/>
      <c r="C55" s="319">
        <f t="shared" ref="C55:C59" si="24">SUM(D55,E55,N55:P55)</f>
        <v>89</v>
      </c>
      <c r="D55" s="327">
        <f>SUM(D56:D66)</f>
        <v>0</v>
      </c>
      <c r="E55" s="328">
        <f t="shared" ref="E55:E59" si="25">SUM(F55:M55)</f>
        <v>89</v>
      </c>
      <c r="F55" s="329">
        <f>SUM(F56:F66)</f>
        <v>0</v>
      </c>
      <c r="G55" s="330">
        <f>SUM(G56:G59)</f>
        <v>1</v>
      </c>
      <c r="H55" s="330">
        <f>SUM(H56:H59)</f>
        <v>4</v>
      </c>
      <c r="I55" s="330">
        <f t="shared" ref="I55:L55" si="26">SUM(I56:I59)</f>
        <v>18</v>
      </c>
      <c r="J55" s="330">
        <f t="shared" si="26"/>
        <v>22</v>
      </c>
      <c r="K55" s="330">
        <f t="shared" si="26"/>
        <v>25</v>
      </c>
      <c r="L55" s="330">
        <f t="shared" si="26"/>
        <v>19</v>
      </c>
      <c r="M55" s="331">
        <f>SUM(M56:M66)</f>
        <v>0</v>
      </c>
      <c r="N55" s="329">
        <f>SUM(N56:N66)</f>
        <v>0</v>
      </c>
      <c r="O55" s="330"/>
      <c r="P55" s="331"/>
      <c r="Q55" s="300"/>
    </row>
    <row r="56" spans="1:17" ht="23.1" customHeight="1" x14ac:dyDescent="0.3">
      <c r="A56" s="367"/>
      <c r="B56" s="318" t="s">
        <v>420</v>
      </c>
      <c r="C56" s="319">
        <f t="shared" si="24"/>
        <v>25</v>
      </c>
      <c r="D56" s="320"/>
      <c r="E56" s="321">
        <f t="shared" si="25"/>
        <v>25</v>
      </c>
      <c r="F56" s="322"/>
      <c r="G56" s="323">
        <v>1</v>
      </c>
      <c r="H56" s="323">
        <v>1</v>
      </c>
      <c r="I56" s="323">
        <v>5</v>
      </c>
      <c r="J56" s="323">
        <v>6</v>
      </c>
      <c r="K56" s="323">
        <v>6</v>
      </c>
      <c r="L56" s="323">
        <v>6</v>
      </c>
      <c r="M56" s="324"/>
      <c r="N56" s="322"/>
      <c r="O56" s="323"/>
      <c r="P56" s="324"/>
      <c r="Q56" s="300"/>
    </row>
    <row r="57" spans="1:17" ht="23.1" customHeight="1" x14ac:dyDescent="0.3">
      <c r="A57" s="367"/>
      <c r="B57" s="318" t="s">
        <v>419</v>
      </c>
      <c r="C57" s="319">
        <f t="shared" si="24"/>
        <v>29</v>
      </c>
      <c r="D57" s="320"/>
      <c r="E57" s="321">
        <f t="shared" si="25"/>
        <v>29</v>
      </c>
      <c r="F57" s="322"/>
      <c r="G57" s="323"/>
      <c r="H57" s="323">
        <v>1</v>
      </c>
      <c r="I57" s="323">
        <v>5</v>
      </c>
      <c r="J57" s="323">
        <v>8</v>
      </c>
      <c r="K57" s="323">
        <v>11</v>
      </c>
      <c r="L57" s="323">
        <v>4</v>
      </c>
      <c r="M57" s="324"/>
      <c r="N57" s="322"/>
      <c r="O57" s="323"/>
      <c r="P57" s="324"/>
      <c r="Q57" s="300"/>
    </row>
    <row r="58" spans="1:17" ht="23.1" customHeight="1" x14ac:dyDescent="0.3">
      <c r="A58" s="367"/>
      <c r="B58" s="318" t="s">
        <v>418</v>
      </c>
      <c r="C58" s="319">
        <f t="shared" si="24"/>
        <v>15</v>
      </c>
      <c r="D58" s="320"/>
      <c r="E58" s="321">
        <f t="shared" si="25"/>
        <v>15</v>
      </c>
      <c r="F58" s="322"/>
      <c r="G58" s="323"/>
      <c r="H58" s="323">
        <v>1</v>
      </c>
      <c r="I58" s="323">
        <v>4</v>
      </c>
      <c r="J58" s="323">
        <v>2</v>
      </c>
      <c r="K58" s="323">
        <v>4</v>
      </c>
      <c r="L58" s="323">
        <v>4</v>
      </c>
      <c r="M58" s="324"/>
      <c r="N58" s="322"/>
      <c r="O58" s="323"/>
      <c r="P58" s="324"/>
      <c r="Q58" s="300"/>
    </row>
    <row r="59" spans="1:17" ht="23.1" customHeight="1" x14ac:dyDescent="0.3">
      <c r="A59" s="367"/>
      <c r="B59" s="318" t="s">
        <v>417</v>
      </c>
      <c r="C59" s="319">
        <f t="shared" si="24"/>
        <v>20</v>
      </c>
      <c r="D59" s="320"/>
      <c r="E59" s="321">
        <f t="shared" si="25"/>
        <v>20</v>
      </c>
      <c r="F59" s="322"/>
      <c r="G59" s="323"/>
      <c r="H59" s="323">
        <v>1</v>
      </c>
      <c r="I59" s="323">
        <v>4</v>
      </c>
      <c r="J59" s="323">
        <v>6</v>
      </c>
      <c r="K59" s="323">
        <v>4</v>
      </c>
      <c r="L59" s="323">
        <v>5</v>
      </c>
      <c r="M59" s="324"/>
      <c r="N59" s="322"/>
      <c r="O59" s="323"/>
      <c r="P59" s="324"/>
      <c r="Q59" s="300"/>
    </row>
    <row r="60" spans="1:17" ht="23.1" customHeight="1" x14ac:dyDescent="0.3">
      <c r="A60" s="368" t="s">
        <v>416</v>
      </c>
      <c r="B60" s="332"/>
      <c r="C60" s="326">
        <f>SUM(C61:C62)</f>
        <v>30</v>
      </c>
      <c r="D60" s="333">
        <f>SUM(D61:D62)</f>
        <v>0</v>
      </c>
      <c r="E60" s="328">
        <f>SUM(F60:M60)</f>
        <v>30</v>
      </c>
      <c r="F60" s="334">
        <f>SUM(F61:F62)</f>
        <v>0</v>
      </c>
      <c r="G60" s="334">
        <f t="shared" ref="G60:M60" si="27">SUM(G61:G62)</f>
        <v>1</v>
      </c>
      <c r="H60" s="334">
        <f t="shared" si="27"/>
        <v>2</v>
      </c>
      <c r="I60" s="334">
        <f t="shared" si="27"/>
        <v>11</v>
      </c>
      <c r="J60" s="334">
        <f t="shared" si="27"/>
        <v>8</v>
      </c>
      <c r="K60" s="334">
        <f t="shared" si="27"/>
        <v>6</v>
      </c>
      <c r="L60" s="334">
        <f t="shared" si="27"/>
        <v>2</v>
      </c>
      <c r="M60" s="335">
        <f t="shared" si="27"/>
        <v>0</v>
      </c>
      <c r="N60" s="334">
        <f>SUM(N61:N62)</f>
        <v>0</v>
      </c>
      <c r="O60" s="334"/>
      <c r="P60" s="336">
        <f>SUM(P61:P62)</f>
        <v>0</v>
      </c>
      <c r="Q60" s="300"/>
    </row>
    <row r="61" spans="1:17" ht="23.1" customHeight="1" x14ac:dyDescent="0.3">
      <c r="A61" s="367"/>
      <c r="B61" s="318" t="s">
        <v>16</v>
      </c>
      <c r="C61" s="319">
        <f t="shared" ref="C61:C62" si="28">SUM(D61,E61,N61:P61)</f>
        <v>16</v>
      </c>
      <c r="D61" s="320"/>
      <c r="E61" s="321">
        <f t="shared" ref="E61:E62" si="29">SUM(F61:M61)</f>
        <v>16</v>
      </c>
      <c r="F61" s="322"/>
      <c r="G61" s="323">
        <v>1</v>
      </c>
      <c r="H61" s="323">
        <v>1</v>
      </c>
      <c r="I61" s="323">
        <v>7</v>
      </c>
      <c r="J61" s="323">
        <v>4</v>
      </c>
      <c r="K61" s="323">
        <v>2</v>
      </c>
      <c r="L61" s="323">
        <v>1</v>
      </c>
      <c r="M61" s="324"/>
      <c r="N61" s="322"/>
      <c r="O61" s="323"/>
      <c r="P61" s="324"/>
      <c r="Q61" s="300"/>
    </row>
    <row r="62" spans="1:17" ht="23.1" customHeight="1" x14ac:dyDescent="0.3">
      <c r="A62" s="367"/>
      <c r="B62" s="318" t="s">
        <v>18</v>
      </c>
      <c r="C62" s="319">
        <f t="shared" si="28"/>
        <v>14</v>
      </c>
      <c r="D62" s="320"/>
      <c r="E62" s="321">
        <f t="shared" si="29"/>
        <v>14</v>
      </c>
      <c r="F62" s="322"/>
      <c r="G62" s="323">
        <v>0</v>
      </c>
      <c r="H62" s="323">
        <v>1</v>
      </c>
      <c r="I62" s="323">
        <v>4</v>
      </c>
      <c r="J62" s="323">
        <v>4</v>
      </c>
      <c r="K62" s="323">
        <v>4</v>
      </c>
      <c r="L62" s="323">
        <v>1</v>
      </c>
      <c r="M62" s="324"/>
      <c r="N62" s="322"/>
      <c r="O62" s="323"/>
      <c r="P62" s="324"/>
      <c r="Q62" s="300"/>
    </row>
    <row r="63" spans="1:17" ht="23.1" customHeight="1" x14ac:dyDescent="0.3">
      <c r="A63" s="366" t="s">
        <v>415</v>
      </c>
      <c r="B63" s="337"/>
      <c r="C63" s="338">
        <f>C64</f>
        <v>45</v>
      </c>
      <c r="D63" s="339">
        <f t="shared" ref="D63:P63" si="30">D64</f>
        <v>0</v>
      </c>
      <c r="E63" s="340">
        <f t="shared" si="1"/>
        <v>45</v>
      </c>
      <c r="F63" s="341">
        <f t="shared" si="30"/>
        <v>0</v>
      </c>
      <c r="G63" s="341">
        <f>SUM(G64)</f>
        <v>1</v>
      </c>
      <c r="H63" s="341">
        <f t="shared" ref="H63:L63" si="31">SUM(H64)</f>
        <v>3</v>
      </c>
      <c r="I63" s="341">
        <f t="shared" si="31"/>
        <v>11</v>
      </c>
      <c r="J63" s="341">
        <f t="shared" si="31"/>
        <v>24</v>
      </c>
      <c r="K63" s="341">
        <f t="shared" si="31"/>
        <v>5</v>
      </c>
      <c r="L63" s="341">
        <f t="shared" si="31"/>
        <v>1</v>
      </c>
      <c r="M63" s="343">
        <f t="shared" si="30"/>
        <v>0</v>
      </c>
      <c r="N63" s="341">
        <f t="shared" si="30"/>
        <v>0</v>
      </c>
      <c r="O63" s="342">
        <f t="shared" si="30"/>
        <v>0</v>
      </c>
      <c r="P63" s="343">
        <f t="shared" si="30"/>
        <v>0</v>
      </c>
      <c r="Q63" s="300"/>
    </row>
    <row r="64" spans="1:17" ht="23.1" customHeight="1" x14ac:dyDescent="0.3">
      <c r="A64" s="367"/>
      <c r="B64" s="318" t="s">
        <v>5</v>
      </c>
      <c r="C64" s="319">
        <f>SUM(D64,E64,N64:P64)</f>
        <v>45</v>
      </c>
      <c r="D64" s="320"/>
      <c r="E64" s="321">
        <f t="shared" si="1"/>
        <v>45</v>
      </c>
      <c r="F64" s="322"/>
      <c r="G64" s="323">
        <v>1</v>
      </c>
      <c r="H64" s="323">
        <v>3</v>
      </c>
      <c r="I64" s="323">
        <v>11</v>
      </c>
      <c r="J64" s="323">
        <v>24</v>
      </c>
      <c r="K64" s="323">
        <v>5</v>
      </c>
      <c r="L64" s="323">
        <v>1</v>
      </c>
      <c r="M64" s="324"/>
      <c r="N64" s="322"/>
      <c r="O64" s="323"/>
      <c r="P64" s="324"/>
      <c r="Q64" s="300"/>
    </row>
    <row r="65" spans="1:17" ht="23.1" customHeight="1" x14ac:dyDescent="0.3">
      <c r="A65" s="366" t="s">
        <v>414</v>
      </c>
      <c r="B65" s="337"/>
      <c r="C65" s="338">
        <f>SUM(C66,C71)</f>
        <v>219</v>
      </c>
      <c r="D65" s="339">
        <f t="shared" ref="D65:P65" si="32">SUM(D66,D71)</f>
        <v>0</v>
      </c>
      <c r="E65" s="340">
        <f t="shared" si="1"/>
        <v>182</v>
      </c>
      <c r="F65" s="341">
        <f>SUM(F66,F71)</f>
        <v>0</v>
      </c>
      <c r="G65" s="342">
        <f t="shared" si="32"/>
        <v>2</v>
      </c>
      <c r="H65" s="342">
        <f t="shared" si="32"/>
        <v>6</v>
      </c>
      <c r="I65" s="342">
        <f t="shared" si="32"/>
        <v>49</v>
      </c>
      <c r="J65" s="342">
        <f t="shared" si="32"/>
        <v>49</v>
      </c>
      <c r="K65" s="342">
        <f t="shared" si="32"/>
        <v>59</v>
      </c>
      <c r="L65" s="342">
        <f t="shared" si="32"/>
        <v>17</v>
      </c>
      <c r="M65" s="343">
        <f t="shared" si="32"/>
        <v>0</v>
      </c>
      <c r="N65" s="341">
        <f t="shared" si="32"/>
        <v>0</v>
      </c>
      <c r="O65" s="342">
        <f t="shared" si="32"/>
        <v>3</v>
      </c>
      <c r="P65" s="343">
        <f t="shared" si="32"/>
        <v>34</v>
      </c>
      <c r="Q65" s="300"/>
    </row>
    <row r="66" spans="1:17" ht="23.1" customHeight="1" x14ac:dyDescent="0.3">
      <c r="A66" s="368" t="s">
        <v>413</v>
      </c>
      <c r="B66" s="325"/>
      <c r="C66" s="326">
        <f>SUM(C67:C70)</f>
        <v>138</v>
      </c>
      <c r="D66" s="327">
        <f t="shared" ref="D66:P66" si="33">SUM(D67:D70)</f>
        <v>0</v>
      </c>
      <c r="E66" s="328">
        <f t="shared" si="1"/>
        <v>138</v>
      </c>
      <c r="F66" s="329">
        <f>SUM(F67:F70)</f>
        <v>0</v>
      </c>
      <c r="G66" s="330">
        <f t="shared" si="33"/>
        <v>1</v>
      </c>
      <c r="H66" s="330">
        <f t="shared" si="33"/>
        <v>4</v>
      </c>
      <c r="I66" s="330">
        <f t="shared" si="33"/>
        <v>36</v>
      </c>
      <c r="J66" s="330">
        <f t="shared" si="33"/>
        <v>37</v>
      </c>
      <c r="K66" s="330">
        <f t="shared" si="33"/>
        <v>47</v>
      </c>
      <c r="L66" s="330">
        <f t="shared" si="33"/>
        <v>13</v>
      </c>
      <c r="M66" s="331">
        <f t="shared" si="33"/>
        <v>0</v>
      </c>
      <c r="N66" s="329">
        <f t="shared" si="33"/>
        <v>0</v>
      </c>
      <c r="O66" s="330">
        <f t="shared" si="33"/>
        <v>0</v>
      </c>
      <c r="P66" s="331">
        <f t="shared" si="33"/>
        <v>0</v>
      </c>
      <c r="Q66" s="300"/>
    </row>
    <row r="67" spans="1:17" ht="23.1" customHeight="1" x14ac:dyDescent="0.3">
      <c r="A67" s="367"/>
      <c r="B67" s="318" t="s">
        <v>0</v>
      </c>
      <c r="C67" s="319">
        <f t="shared" ref="C67:C70" si="34">SUM(D67,E67,N67:P67)</f>
        <v>68</v>
      </c>
      <c r="D67" s="320"/>
      <c r="E67" s="321">
        <f t="shared" si="1"/>
        <v>68</v>
      </c>
      <c r="F67" s="322"/>
      <c r="G67" s="323">
        <v>1</v>
      </c>
      <c r="H67" s="323">
        <v>1</v>
      </c>
      <c r="I67" s="323">
        <v>19</v>
      </c>
      <c r="J67" s="323">
        <v>21</v>
      </c>
      <c r="K67" s="323">
        <v>25</v>
      </c>
      <c r="L67" s="323">
        <v>1</v>
      </c>
      <c r="M67" s="324"/>
      <c r="N67" s="322"/>
      <c r="O67" s="323"/>
      <c r="P67" s="324"/>
      <c r="Q67" s="300"/>
    </row>
    <row r="68" spans="1:17" ht="23.1" customHeight="1" x14ac:dyDescent="0.3">
      <c r="A68" s="367"/>
      <c r="B68" s="318" t="s">
        <v>37</v>
      </c>
      <c r="C68" s="319">
        <f t="shared" si="34"/>
        <v>24</v>
      </c>
      <c r="D68" s="320"/>
      <c r="E68" s="321">
        <f t="shared" si="1"/>
        <v>24</v>
      </c>
      <c r="F68" s="322"/>
      <c r="G68" s="323">
        <v>0</v>
      </c>
      <c r="H68" s="323">
        <v>1</v>
      </c>
      <c r="I68" s="323">
        <v>5</v>
      </c>
      <c r="J68" s="323">
        <v>8</v>
      </c>
      <c r="K68" s="323">
        <v>5</v>
      </c>
      <c r="L68" s="323">
        <v>5</v>
      </c>
      <c r="M68" s="324"/>
      <c r="N68" s="322"/>
      <c r="O68" s="323"/>
      <c r="P68" s="324"/>
      <c r="Q68" s="300"/>
    </row>
    <row r="69" spans="1:17" ht="23.1" customHeight="1" x14ac:dyDescent="0.3">
      <c r="A69" s="367"/>
      <c r="B69" s="318" t="s">
        <v>32</v>
      </c>
      <c r="C69" s="319">
        <f t="shared" si="34"/>
        <v>23</v>
      </c>
      <c r="D69" s="320"/>
      <c r="E69" s="321">
        <f t="shared" si="1"/>
        <v>23</v>
      </c>
      <c r="F69" s="322"/>
      <c r="G69" s="323">
        <v>0</v>
      </c>
      <c r="H69" s="323">
        <v>1</v>
      </c>
      <c r="I69" s="323">
        <v>6</v>
      </c>
      <c r="J69" s="323">
        <v>5</v>
      </c>
      <c r="K69" s="323">
        <v>8</v>
      </c>
      <c r="L69" s="323">
        <v>3</v>
      </c>
      <c r="M69" s="324"/>
      <c r="N69" s="322"/>
      <c r="O69" s="323"/>
      <c r="P69" s="324"/>
      <c r="Q69" s="300"/>
    </row>
    <row r="70" spans="1:17" ht="23.1" customHeight="1" x14ac:dyDescent="0.3">
      <c r="A70" s="367"/>
      <c r="B70" s="318" t="s">
        <v>3</v>
      </c>
      <c r="C70" s="319">
        <f t="shared" si="34"/>
        <v>23</v>
      </c>
      <c r="D70" s="320"/>
      <c r="E70" s="321">
        <f t="shared" si="1"/>
        <v>23</v>
      </c>
      <c r="F70" s="322"/>
      <c r="G70" s="323">
        <v>0</v>
      </c>
      <c r="H70" s="323">
        <v>1</v>
      </c>
      <c r="I70" s="323">
        <v>6</v>
      </c>
      <c r="J70" s="323">
        <v>3</v>
      </c>
      <c r="K70" s="323">
        <v>9</v>
      </c>
      <c r="L70" s="323">
        <v>4</v>
      </c>
      <c r="M70" s="324"/>
      <c r="N70" s="322"/>
      <c r="O70" s="323"/>
      <c r="P70" s="324"/>
      <c r="Q70" s="300"/>
    </row>
    <row r="71" spans="1:17" ht="23.1" customHeight="1" x14ac:dyDescent="0.3">
      <c r="A71" s="368" t="s">
        <v>412</v>
      </c>
      <c r="B71" s="325"/>
      <c r="C71" s="326">
        <f t="shared" ref="C71:P71" si="35">SUM(C72:C75)</f>
        <v>81</v>
      </c>
      <c r="D71" s="327">
        <f t="shared" si="35"/>
        <v>0</v>
      </c>
      <c r="E71" s="328">
        <f t="shared" si="1"/>
        <v>44</v>
      </c>
      <c r="F71" s="329">
        <f>SUM(F72:F75)</f>
        <v>0</v>
      </c>
      <c r="G71" s="330">
        <f t="shared" si="35"/>
        <v>1</v>
      </c>
      <c r="H71" s="330">
        <f t="shared" si="35"/>
        <v>2</v>
      </c>
      <c r="I71" s="330">
        <f t="shared" si="35"/>
        <v>13</v>
      </c>
      <c r="J71" s="330">
        <f t="shared" si="35"/>
        <v>12</v>
      </c>
      <c r="K71" s="330">
        <f t="shared" si="35"/>
        <v>12</v>
      </c>
      <c r="L71" s="330">
        <f t="shared" si="35"/>
        <v>4</v>
      </c>
      <c r="M71" s="331">
        <f t="shared" si="35"/>
        <v>0</v>
      </c>
      <c r="N71" s="329">
        <f t="shared" si="35"/>
        <v>0</v>
      </c>
      <c r="O71" s="330">
        <f t="shared" si="35"/>
        <v>3</v>
      </c>
      <c r="P71" s="331">
        <f t="shared" si="35"/>
        <v>34</v>
      </c>
      <c r="Q71" s="300"/>
    </row>
    <row r="72" spans="1:17" ht="23.1" customHeight="1" x14ac:dyDescent="0.3">
      <c r="A72" s="367"/>
      <c r="B72" s="318" t="s">
        <v>4</v>
      </c>
      <c r="C72" s="319">
        <f t="shared" ref="C72:C75" si="36">SUM(D72,E72,N72:P72)</f>
        <v>30</v>
      </c>
      <c r="D72" s="320"/>
      <c r="E72" s="321">
        <f t="shared" si="1"/>
        <v>26</v>
      </c>
      <c r="F72" s="322"/>
      <c r="G72" s="323">
        <v>1</v>
      </c>
      <c r="H72" s="323">
        <v>1</v>
      </c>
      <c r="I72" s="323">
        <v>8</v>
      </c>
      <c r="J72" s="323">
        <v>9</v>
      </c>
      <c r="K72" s="323">
        <v>5</v>
      </c>
      <c r="L72" s="323">
        <v>2</v>
      </c>
      <c r="M72" s="324"/>
      <c r="N72" s="322"/>
      <c r="O72" s="323"/>
      <c r="P72" s="324">
        <v>4</v>
      </c>
      <c r="Q72" s="300"/>
    </row>
    <row r="73" spans="1:17" ht="23.1" customHeight="1" x14ac:dyDescent="0.3">
      <c r="A73" s="367"/>
      <c r="B73" s="318" t="s">
        <v>35</v>
      </c>
      <c r="C73" s="319">
        <f t="shared" si="36"/>
        <v>21</v>
      </c>
      <c r="D73" s="320"/>
      <c r="E73" s="321">
        <f t="shared" si="1"/>
        <v>5</v>
      </c>
      <c r="F73" s="322"/>
      <c r="G73" s="323">
        <v>0</v>
      </c>
      <c r="H73" s="323">
        <v>0</v>
      </c>
      <c r="I73" s="323">
        <v>1</v>
      </c>
      <c r="J73" s="323">
        <v>1</v>
      </c>
      <c r="K73" s="323">
        <v>2</v>
      </c>
      <c r="L73" s="323">
        <v>1</v>
      </c>
      <c r="M73" s="324"/>
      <c r="N73" s="322"/>
      <c r="O73" s="323"/>
      <c r="P73" s="324">
        <v>16</v>
      </c>
      <c r="Q73" s="300"/>
    </row>
    <row r="74" spans="1:17" ht="23.1" customHeight="1" x14ac:dyDescent="0.3">
      <c r="A74" s="367"/>
      <c r="B74" s="318" t="s">
        <v>36</v>
      </c>
      <c r="C74" s="319">
        <f t="shared" si="36"/>
        <v>16</v>
      </c>
      <c r="D74" s="320"/>
      <c r="E74" s="321">
        <f t="shared" si="1"/>
        <v>0</v>
      </c>
      <c r="F74" s="322"/>
      <c r="G74" s="323">
        <v>0</v>
      </c>
      <c r="H74" s="323">
        <v>0</v>
      </c>
      <c r="I74" s="323">
        <v>0</v>
      </c>
      <c r="J74" s="323">
        <v>0</v>
      </c>
      <c r="K74" s="323">
        <v>0</v>
      </c>
      <c r="L74" s="323">
        <v>0</v>
      </c>
      <c r="M74" s="324"/>
      <c r="N74" s="322"/>
      <c r="O74" s="323">
        <v>3</v>
      </c>
      <c r="P74" s="324">
        <v>13</v>
      </c>
      <c r="Q74" s="300"/>
    </row>
    <row r="75" spans="1:17" ht="23.1" customHeight="1" x14ac:dyDescent="0.3">
      <c r="A75" s="367"/>
      <c r="B75" s="318" t="s">
        <v>19</v>
      </c>
      <c r="C75" s="319">
        <f t="shared" si="36"/>
        <v>14</v>
      </c>
      <c r="D75" s="320"/>
      <c r="E75" s="321">
        <f t="shared" si="1"/>
        <v>13</v>
      </c>
      <c r="F75" s="322"/>
      <c r="G75" s="323">
        <v>0</v>
      </c>
      <c r="H75" s="323">
        <v>1</v>
      </c>
      <c r="I75" s="323">
        <v>4</v>
      </c>
      <c r="J75" s="323">
        <v>2</v>
      </c>
      <c r="K75" s="323">
        <v>5</v>
      </c>
      <c r="L75" s="323">
        <v>1</v>
      </c>
      <c r="M75" s="324"/>
      <c r="N75" s="322"/>
      <c r="O75" s="323"/>
      <c r="P75" s="324">
        <v>1</v>
      </c>
      <c r="Q75" s="300"/>
    </row>
    <row r="76" spans="1:17" ht="23.1" customHeight="1" x14ac:dyDescent="0.3">
      <c r="A76" s="366" t="s">
        <v>411</v>
      </c>
      <c r="B76" s="337"/>
      <c r="C76" s="338">
        <f>SUM(C77)</f>
        <v>91</v>
      </c>
      <c r="D76" s="338">
        <f>SUM(D77)</f>
        <v>0</v>
      </c>
      <c r="E76" s="340">
        <f>SUM(E77)</f>
        <v>91</v>
      </c>
      <c r="F76" s="344">
        <f t="shared" ref="F76:P76" si="37">SUM(F77)</f>
        <v>0</v>
      </c>
      <c r="G76" s="340">
        <f>SUM(G77)</f>
        <v>1</v>
      </c>
      <c r="H76" s="342">
        <f t="shared" si="37"/>
        <v>3</v>
      </c>
      <c r="I76" s="342">
        <f t="shared" si="37"/>
        <v>17</v>
      </c>
      <c r="J76" s="342">
        <f t="shared" si="37"/>
        <v>23</v>
      </c>
      <c r="K76" s="342">
        <f t="shared" si="37"/>
        <v>25</v>
      </c>
      <c r="L76" s="342">
        <f t="shared" si="37"/>
        <v>22</v>
      </c>
      <c r="M76" s="344">
        <f t="shared" si="37"/>
        <v>0</v>
      </c>
      <c r="N76" s="341">
        <f t="shared" si="37"/>
        <v>0</v>
      </c>
      <c r="O76" s="342">
        <f t="shared" si="37"/>
        <v>0</v>
      </c>
      <c r="P76" s="344">
        <f t="shared" si="37"/>
        <v>0</v>
      </c>
      <c r="Q76" s="300"/>
    </row>
    <row r="77" spans="1:17" ht="23.1" customHeight="1" x14ac:dyDescent="0.3">
      <c r="A77" s="368" t="s">
        <v>410</v>
      </c>
      <c r="B77" s="325"/>
      <c r="C77" s="326">
        <f>SUM(C78:C80)</f>
        <v>91</v>
      </c>
      <c r="D77" s="327">
        <f>SUM(D78:D80)</f>
        <v>0</v>
      </c>
      <c r="E77" s="328">
        <f t="shared" si="1"/>
        <v>91</v>
      </c>
      <c r="F77" s="329">
        <f t="shared" ref="F77:P77" si="38">SUM(F78:F80)</f>
        <v>0</v>
      </c>
      <c r="G77" s="330">
        <f>SUM(G78:G80)</f>
        <v>1</v>
      </c>
      <c r="H77" s="330">
        <f t="shared" si="38"/>
        <v>3</v>
      </c>
      <c r="I77" s="330">
        <f t="shared" si="38"/>
        <v>17</v>
      </c>
      <c r="J77" s="329">
        <f t="shared" si="38"/>
        <v>23</v>
      </c>
      <c r="K77" s="330">
        <f t="shared" si="38"/>
        <v>25</v>
      </c>
      <c r="L77" s="330">
        <f t="shared" si="38"/>
        <v>22</v>
      </c>
      <c r="M77" s="331">
        <f t="shared" si="38"/>
        <v>0</v>
      </c>
      <c r="N77" s="329">
        <f t="shared" si="38"/>
        <v>0</v>
      </c>
      <c r="O77" s="330">
        <f t="shared" si="38"/>
        <v>0</v>
      </c>
      <c r="P77" s="345">
        <f t="shared" si="38"/>
        <v>0</v>
      </c>
      <c r="Q77" s="300"/>
    </row>
    <row r="78" spans="1:17" ht="23.1" customHeight="1" x14ac:dyDescent="0.3">
      <c r="A78" s="367"/>
      <c r="B78" s="318" t="s">
        <v>2</v>
      </c>
      <c r="C78" s="319">
        <f t="shared" ref="C78:C80" si="39">SUM(D78,E78,N78:P78)</f>
        <v>19</v>
      </c>
      <c r="D78" s="320"/>
      <c r="E78" s="321">
        <f t="shared" si="1"/>
        <v>19</v>
      </c>
      <c r="F78" s="322"/>
      <c r="G78" s="323">
        <v>1</v>
      </c>
      <c r="H78" s="323">
        <v>1</v>
      </c>
      <c r="I78" s="323">
        <v>5</v>
      </c>
      <c r="J78" s="323">
        <v>4</v>
      </c>
      <c r="K78" s="323">
        <v>6</v>
      </c>
      <c r="L78" s="323">
        <v>2</v>
      </c>
      <c r="M78" s="324"/>
      <c r="N78" s="322"/>
      <c r="O78" s="323"/>
      <c r="P78" s="324"/>
      <c r="Q78" s="300"/>
    </row>
    <row r="79" spans="1:17" ht="23.1" customHeight="1" x14ac:dyDescent="0.3">
      <c r="A79" s="367"/>
      <c r="B79" s="318" t="s">
        <v>10</v>
      </c>
      <c r="C79" s="319">
        <f t="shared" si="39"/>
        <v>52</v>
      </c>
      <c r="D79" s="320"/>
      <c r="E79" s="321">
        <f t="shared" si="1"/>
        <v>52</v>
      </c>
      <c r="F79" s="322"/>
      <c r="G79" s="323">
        <v>0</v>
      </c>
      <c r="H79" s="323">
        <v>1</v>
      </c>
      <c r="I79" s="323">
        <v>9</v>
      </c>
      <c r="J79" s="323">
        <v>13</v>
      </c>
      <c r="K79" s="323">
        <v>12</v>
      </c>
      <c r="L79" s="323">
        <v>17</v>
      </c>
      <c r="M79" s="324"/>
      <c r="N79" s="322"/>
      <c r="O79" s="323"/>
      <c r="P79" s="324"/>
      <c r="Q79" s="300"/>
    </row>
    <row r="80" spans="1:17" ht="23.1" customHeight="1" x14ac:dyDescent="0.3">
      <c r="A80" s="367"/>
      <c r="B80" s="318" t="s">
        <v>33</v>
      </c>
      <c r="C80" s="319">
        <f t="shared" si="39"/>
        <v>20</v>
      </c>
      <c r="D80" s="320"/>
      <c r="E80" s="321">
        <f t="shared" si="1"/>
        <v>20</v>
      </c>
      <c r="F80" s="322"/>
      <c r="G80" s="323">
        <v>0</v>
      </c>
      <c r="H80" s="323">
        <v>1</v>
      </c>
      <c r="I80" s="323">
        <v>3</v>
      </c>
      <c r="J80" s="323">
        <v>6</v>
      </c>
      <c r="K80" s="323">
        <v>7</v>
      </c>
      <c r="L80" s="323">
        <v>3</v>
      </c>
      <c r="M80" s="324"/>
      <c r="N80" s="322"/>
      <c r="O80" s="323"/>
      <c r="P80" s="324"/>
      <c r="Q80" s="300"/>
    </row>
    <row r="81" spans="1:17" ht="23.1" customHeight="1" x14ac:dyDescent="0.3">
      <c r="A81" s="366" t="s">
        <v>409</v>
      </c>
      <c r="B81" s="337"/>
      <c r="C81" s="338">
        <f>C82</f>
        <v>16</v>
      </c>
      <c r="D81" s="339">
        <f t="shared" ref="D81:P81" si="40">D82</f>
        <v>0</v>
      </c>
      <c r="E81" s="340">
        <f t="shared" ref="E81:E110" si="41">SUM(F81:M81)</f>
        <v>16</v>
      </c>
      <c r="F81" s="341">
        <f t="shared" si="40"/>
        <v>0</v>
      </c>
      <c r="G81" s="342">
        <f t="shared" si="40"/>
        <v>0</v>
      </c>
      <c r="H81" s="342">
        <f t="shared" si="40"/>
        <v>1</v>
      </c>
      <c r="I81" s="342">
        <f t="shared" si="40"/>
        <v>4</v>
      </c>
      <c r="J81" s="342">
        <f t="shared" si="40"/>
        <v>4</v>
      </c>
      <c r="K81" s="342">
        <f t="shared" si="40"/>
        <v>5</v>
      </c>
      <c r="L81" s="342">
        <f t="shared" si="40"/>
        <v>2</v>
      </c>
      <c r="M81" s="343">
        <f t="shared" si="40"/>
        <v>0</v>
      </c>
      <c r="N81" s="341">
        <f t="shared" si="40"/>
        <v>0</v>
      </c>
      <c r="O81" s="342">
        <f t="shared" si="40"/>
        <v>0</v>
      </c>
      <c r="P81" s="343">
        <f t="shared" si="40"/>
        <v>0</v>
      </c>
      <c r="Q81" s="300"/>
    </row>
    <row r="82" spans="1:17" ht="23.1" customHeight="1" x14ac:dyDescent="0.3">
      <c r="A82" s="367"/>
      <c r="B82" s="346" t="s">
        <v>34</v>
      </c>
      <c r="C82" s="319">
        <f>SUM(D82,E82,N82:P82)</f>
        <v>16</v>
      </c>
      <c r="D82" s="320"/>
      <c r="E82" s="321">
        <f t="shared" si="41"/>
        <v>16</v>
      </c>
      <c r="F82" s="322"/>
      <c r="G82" s="323"/>
      <c r="H82" s="323">
        <v>1</v>
      </c>
      <c r="I82" s="323">
        <v>4</v>
      </c>
      <c r="J82" s="323">
        <v>4</v>
      </c>
      <c r="K82" s="323">
        <v>5</v>
      </c>
      <c r="L82" s="323">
        <v>2</v>
      </c>
      <c r="M82" s="324"/>
      <c r="N82" s="322"/>
      <c r="O82" s="323"/>
      <c r="P82" s="324"/>
      <c r="Q82" s="300"/>
    </row>
    <row r="83" spans="1:17" ht="23.1" customHeight="1" x14ac:dyDescent="0.3">
      <c r="A83" s="366" t="s">
        <v>408</v>
      </c>
      <c r="B83" s="337"/>
      <c r="C83" s="338">
        <f>SUM(C84:C110)</f>
        <v>451</v>
      </c>
      <c r="D83" s="339">
        <f t="shared" ref="D83:P83" si="42">SUM(D84:D110)</f>
        <v>0</v>
      </c>
      <c r="E83" s="340">
        <f>SUM(F83:M83)</f>
        <v>451</v>
      </c>
      <c r="F83" s="341">
        <f>SUM(F84:F110)</f>
        <v>0</v>
      </c>
      <c r="G83" s="342">
        <f t="shared" si="42"/>
        <v>0</v>
      </c>
      <c r="H83" s="342">
        <f t="shared" si="42"/>
        <v>27</v>
      </c>
      <c r="I83" s="342">
        <f t="shared" si="42"/>
        <v>95</v>
      </c>
      <c r="J83" s="342">
        <f t="shared" si="42"/>
        <v>101</v>
      </c>
      <c r="K83" s="342">
        <f>SUM(K84:K110)</f>
        <v>133</v>
      </c>
      <c r="L83" s="342">
        <f t="shared" si="42"/>
        <v>95</v>
      </c>
      <c r="M83" s="343">
        <f t="shared" si="42"/>
        <v>0</v>
      </c>
      <c r="N83" s="341">
        <f t="shared" si="42"/>
        <v>0</v>
      </c>
      <c r="O83" s="342">
        <f t="shared" si="42"/>
        <v>0</v>
      </c>
      <c r="P83" s="343">
        <f t="shared" si="42"/>
        <v>0</v>
      </c>
      <c r="Q83" s="300"/>
    </row>
    <row r="84" spans="1:17" ht="23.1" customHeight="1" x14ac:dyDescent="0.3">
      <c r="A84" s="367"/>
      <c r="B84" s="318" t="s">
        <v>68</v>
      </c>
      <c r="C84" s="319">
        <f t="shared" ref="C84:C110" si="43">SUM(D84,E84,N84:P84)</f>
        <v>31</v>
      </c>
      <c r="D84" s="320"/>
      <c r="E84" s="347">
        <f t="shared" si="41"/>
        <v>31</v>
      </c>
      <c r="F84" s="322"/>
      <c r="G84" s="323"/>
      <c r="H84" s="323">
        <v>1</v>
      </c>
      <c r="I84" s="323">
        <v>8</v>
      </c>
      <c r="J84" s="323">
        <v>6</v>
      </c>
      <c r="K84" s="323">
        <v>9</v>
      </c>
      <c r="L84" s="323">
        <v>7</v>
      </c>
      <c r="M84" s="324"/>
      <c r="N84" s="322"/>
      <c r="O84" s="323"/>
      <c r="P84" s="324"/>
      <c r="Q84" s="300"/>
    </row>
    <row r="85" spans="1:17" ht="23.1" customHeight="1" x14ac:dyDescent="0.3">
      <c r="A85" s="367"/>
      <c r="B85" s="389" t="s">
        <v>69</v>
      </c>
      <c r="C85" s="319">
        <f t="shared" si="43"/>
        <v>29</v>
      </c>
      <c r="D85" s="348"/>
      <c r="E85" s="347">
        <f t="shared" si="41"/>
        <v>29</v>
      </c>
      <c r="F85" s="349"/>
      <c r="G85" s="350"/>
      <c r="H85" s="350">
        <v>1</v>
      </c>
      <c r="I85" s="350">
        <v>8</v>
      </c>
      <c r="J85" s="350">
        <v>7</v>
      </c>
      <c r="K85" s="350">
        <v>6</v>
      </c>
      <c r="L85" s="350">
        <v>7</v>
      </c>
      <c r="M85" s="351"/>
      <c r="N85" s="349"/>
      <c r="O85" s="350"/>
      <c r="P85" s="351"/>
      <c r="Q85" s="300"/>
    </row>
    <row r="86" spans="1:17" ht="23.1" customHeight="1" x14ac:dyDescent="0.3">
      <c r="A86" s="367"/>
      <c r="B86" s="389" t="s">
        <v>67</v>
      </c>
      <c r="C86" s="319">
        <f t="shared" si="43"/>
        <v>20</v>
      </c>
      <c r="D86" s="348"/>
      <c r="E86" s="347">
        <f t="shared" si="41"/>
        <v>20</v>
      </c>
      <c r="F86" s="349"/>
      <c r="G86" s="350"/>
      <c r="H86" s="350">
        <v>1</v>
      </c>
      <c r="I86" s="350">
        <v>5</v>
      </c>
      <c r="J86" s="350">
        <v>4</v>
      </c>
      <c r="K86" s="350">
        <v>5</v>
      </c>
      <c r="L86" s="350">
        <v>5</v>
      </c>
      <c r="M86" s="351"/>
      <c r="N86" s="349"/>
      <c r="O86" s="350"/>
      <c r="P86" s="351"/>
      <c r="Q86" s="300"/>
    </row>
    <row r="87" spans="1:17" ht="23.1" customHeight="1" x14ac:dyDescent="0.3">
      <c r="A87" s="367"/>
      <c r="B87" s="389" t="s">
        <v>76</v>
      </c>
      <c r="C87" s="319">
        <f t="shared" si="43"/>
        <v>20</v>
      </c>
      <c r="D87" s="348"/>
      <c r="E87" s="347">
        <f t="shared" si="41"/>
        <v>20</v>
      </c>
      <c r="F87" s="349"/>
      <c r="G87" s="350"/>
      <c r="H87" s="350">
        <v>1</v>
      </c>
      <c r="I87" s="350">
        <v>5</v>
      </c>
      <c r="J87" s="350">
        <v>4</v>
      </c>
      <c r="K87" s="350">
        <v>5</v>
      </c>
      <c r="L87" s="350">
        <v>5</v>
      </c>
      <c r="M87" s="351"/>
      <c r="N87" s="349"/>
      <c r="O87" s="350"/>
      <c r="P87" s="351"/>
      <c r="Q87" s="300"/>
    </row>
    <row r="88" spans="1:17" ht="23.1" customHeight="1" x14ac:dyDescent="0.3">
      <c r="A88" s="367"/>
      <c r="B88" s="389" t="s">
        <v>407</v>
      </c>
      <c r="C88" s="319">
        <f t="shared" si="43"/>
        <v>20</v>
      </c>
      <c r="D88" s="348"/>
      <c r="E88" s="347">
        <f t="shared" si="41"/>
        <v>20</v>
      </c>
      <c r="F88" s="349"/>
      <c r="G88" s="350"/>
      <c r="H88" s="350">
        <v>1</v>
      </c>
      <c r="I88" s="350">
        <v>8</v>
      </c>
      <c r="J88" s="350">
        <v>4</v>
      </c>
      <c r="K88" s="350">
        <v>4</v>
      </c>
      <c r="L88" s="350">
        <v>3</v>
      </c>
      <c r="M88" s="351"/>
      <c r="N88" s="349"/>
      <c r="O88" s="350"/>
      <c r="P88" s="351"/>
      <c r="Q88" s="300"/>
    </row>
    <row r="89" spans="1:17" ht="23.1" customHeight="1" x14ac:dyDescent="0.3">
      <c r="A89" s="367"/>
      <c r="B89" s="389" t="s">
        <v>48</v>
      </c>
      <c r="C89" s="319">
        <f t="shared" si="43"/>
        <v>20</v>
      </c>
      <c r="D89" s="348"/>
      <c r="E89" s="347">
        <f t="shared" si="41"/>
        <v>20</v>
      </c>
      <c r="F89" s="349"/>
      <c r="G89" s="350"/>
      <c r="H89" s="350">
        <v>1</v>
      </c>
      <c r="I89" s="350">
        <v>8</v>
      </c>
      <c r="J89" s="350">
        <v>3</v>
      </c>
      <c r="K89" s="350">
        <v>5</v>
      </c>
      <c r="L89" s="350">
        <v>3</v>
      </c>
      <c r="M89" s="351"/>
      <c r="N89" s="349"/>
      <c r="O89" s="350"/>
      <c r="P89" s="351"/>
      <c r="Q89" s="300"/>
    </row>
    <row r="90" spans="1:17" ht="23.1" customHeight="1" x14ac:dyDescent="0.3">
      <c r="A90" s="367"/>
      <c r="B90" s="389" t="s">
        <v>47</v>
      </c>
      <c r="C90" s="319">
        <f t="shared" si="43"/>
        <v>17</v>
      </c>
      <c r="D90" s="348"/>
      <c r="E90" s="347">
        <f t="shared" si="41"/>
        <v>17</v>
      </c>
      <c r="F90" s="349"/>
      <c r="G90" s="350"/>
      <c r="H90" s="350">
        <v>1</v>
      </c>
      <c r="I90" s="350">
        <v>6</v>
      </c>
      <c r="J90" s="350">
        <v>3</v>
      </c>
      <c r="K90" s="350">
        <v>5</v>
      </c>
      <c r="L90" s="350">
        <v>2</v>
      </c>
      <c r="M90" s="351"/>
      <c r="N90" s="349"/>
      <c r="O90" s="350"/>
      <c r="P90" s="351"/>
      <c r="Q90" s="300"/>
    </row>
    <row r="91" spans="1:17" ht="23.1" customHeight="1" x14ac:dyDescent="0.3">
      <c r="A91" s="367"/>
      <c r="B91" s="318" t="s">
        <v>70</v>
      </c>
      <c r="C91" s="319">
        <f t="shared" si="43"/>
        <v>12</v>
      </c>
      <c r="D91" s="320"/>
      <c r="E91" s="347">
        <f t="shared" si="41"/>
        <v>12</v>
      </c>
      <c r="F91" s="322"/>
      <c r="G91" s="323"/>
      <c r="H91" s="323">
        <v>1</v>
      </c>
      <c r="I91" s="323">
        <v>2</v>
      </c>
      <c r="J91" s="323">
        <v>3</v>
      </c>
      <c r="K91" s="323">
        <v>3</v>
      </c>
      <c r="L91" s="323">
        <v>3</v>
      </c>
      <c r="M91" s="324"/>
      <c r="N91" s="322"/>
      <c r="O91" s="323"/>
      <c r="P91" s="324"/>
      <c r="Q91" s="300"/>
    </row>
    <row r="92" spans="1:17" ht="23.1" customHeight="1" x14ac:dyDescent="0.3">
      <c r="A92" s="367"/>
      <c r="B92" s="318" t="s">
        <v>71</v>
      </c>
      <c r="C92" s="319">
        <f t="shared" si="43"/>
        <v>12</v>
      </c>
      <c r="D92" s="320"/>
      <c r="E92" s="347">
        <f t="shared" si="41"/>
        <v>12</v>
      </c>
      <c r="F92" s="322"/>
      <c r="G92" s="323"/>
      <c r="H92" s="323">
        <v>1</v>
      </c>
      <c r="I92" s="323">
        <v>2</v>
      </c>
      <c r="J92" s="323">
        <v>3</v>
      </c>
      <c r="K92" s="323">
        <v>3</v>
      </c>
      <c r="L92" s="323">
        <v>3</v>
      </c>
      <c r="M92" s="324"/>
      <c r="N92" s="322"/>
      <c r="O92" s="323"/>
      <c r="P92" s="324"/>
      <c r="Q92" s="300"/>
    </row>
    <row r="93" spans="1:17" ht="23.1" customHeight="1" x14ac:dyDescent="0.3">
      <c r="A93" s="367"/>
      <c r="B93" s="318" t="s">
        <v>49</v>
      </c>
      <c r="C93" s="319">
        <f t="shared" si="43"/>
        <v>13</v>
      </c>
      <c r="D93" s="320"/>
      <c r="E93" s="347">
        <f t="shared" si="41"/>
        <v>13</v>
      </c>
      <c r="F93" s="322"/>
      <c r="G93" s="323"/>
      <c r="H93" s="323">
        <v>1</v>
      </c>
      <c r="I93" s="323">
        <v>2</v>
      </c>
      <c r="J93" s="323">
        <v>3</v>
      </c>
      <c r="K93" s="323">
        <v>6</v>
      </c>
      <c r="L93" s="323">
        <v>1</v>
      </c>
      <c r="M93" s="324"/>
      <c r="N93" s="322"/>
      <c r="O93" s="323"/>
      <c r="P93" s="324"/>
      <c r="Q93" s="300"/>
    </row>
    <row r="94" spans="1:17" ht="23.1" customHeight="1" x14ac:dyDescent="0.3">
      <c r="A94" s="367"/>
      <c r="B94" s="318" t="s">
        <v>73</v>
      </c>
      <c r="C94" s="319">
        <f t="shared" si="43"/>
        <v>12</v>
      </c>
      <c r="D94" s="320"/>
      <c r="E94" s="321">
        <f t="shared" si="41"/>
        <v>12</v>
      </c>
      <c r="F94" s="322"/>
      <c r="G94" s="323"/>
      <c r="H94" s="323">
        <v>1</v>
      </c>
      <c r="I94" s="323">
        <v>2</v>
      </c>
      <c r="J94" s="323">
        <v>2</v>
      </c>
      <c r="K94" s="323">
        <v>3</v>
      </c>
      <c r="L94" s="323">
        <v>4</v>
      </c>
      <c r="M94" s="324"/>
      <c r="N94" s="322"/>
      <c r="O94" s="323"/>
      <c r="P94" s="324"/>
      <c r="Q94" s="300"/>
    </row>
    <row r="95" spans="1:17" ht="23.1" customHeight="1" x14ac:dyDescent="0.3">
      <c r="A95" s="367"/>
      <c r="B95" s="318" t="s">
        <v>50</v>
      </c>
      <c r="C95" s="319">
        <f t="shared" si="43"/>
        <v>13</v>
      </c>
      <c r="D95" s="320"/>
      <c r="E95" s="321">
        <f t="shared" si="41"/>
        <v>13</v>
      </c>
      <c r="F95" s="322"/>
      <c r="G95" s="323"/>
      <c r="H95" s="323">
        <v>1</v>
      </c>
      <c r="I95" s="323">
        <v>2</v>
      </c>
      <c r="J95" s="323">
        <v>3</v>
      </c>
      <c r="K95" s="323">
        <v>6</v>
      </c>
      <c r="L95" s="323">
        <v>1</v>
      </c>
      <c r="M95" s="324"/>
      <c r="N95" s="322"/>
      <c r="O95" s="323"/>
      <c r="P95" s="324"/>
      <c r="Q95" s="300"/>
    </row>
    <row r="96" spans="1:17" ht="23.1" customHeight="1" x14ac:dyDescent="0.3">
      <c r="A96" s="367"/>
      <c r="B96" s="318" t="s">
        <v>72</v>
      </c>
      <c r="C96" s="319">
        <f t="shared" si="43"/>
        <v>12</v>
      </c>
      <c r="D96" s="320"/>
      <c r="E96" s="321">
        <f t="shared" si="41"/>
        <v>12</v>
      </c>
      <c r="F96" s="322"/>
      <c r="G96" s="323"/>
      <c r="H96" s="323">
        <v>1</v>
      </c>
      <c r="I96" s="323">
        <v>2</v>
      </c>
      <c r="J96" s="323">
        <v>2</v>
      </c>
      <c r="K96" s="323">
        <v>4</v>
      </c>
      <c r="L96" s="323">
        <v>3</v>
      </c>
      <c r="M96" s="324"/>
      <c r="N96" s="322"/>
      <c r="O96" s="323"/>
      <c r="P96" s="324"/>
      <c r="Q96" s="300"/>
    </row>
    <row r="97" spans="1:21" ht="23.1" customHeight="1" x14ac:dyDescent="0.3">
      <c r="A97" s="367"/>
      <c r="B97" s="318" t="s">
        <v>55</v>
      </c>
      <c r="C97" s="319">
        <f t="shared" si="43"/>
        <v>12</v>
      </c>
      <c r="D97" s="320"/>
      <c r="E97" s="321">
        <f t="shared" si="41"/>
        <v>12</v>
      </c>
      <c r="F97" s="322"/>
      <c r="G97" s="323"/>
      <c r="H97" s="323">
        <v>1</v>
      </c>
      <c r="I97" s="323">
        <v>2</v>
      </c>
      <c r="J97" s="323">
        <v>3</v>
      </c>
      <c r="K97" s="323">
        <v>4</v>
      </c>
      <c r="L97" s="323">
        <v>2</v>
      </c>
      <c r="M97" s="324"/>
      <c r="N97" s="322"/>
      <c r="O97" s="323"/>
      <c r="P97" s="324"/>
      <c r="Q97" s="300"/>
    </row>
    <row r="98" spans="1:21" ht="23.1" customHeight="1" x14ac:dyDescent="0.3">
      <c r="A98" s="367"/>
      <c r="B98" s="318" t="s">
        <v>406</v>
      </c>
      <c r="C98" s="319">
        <f t="shared" si="43"/>
        <v>14</v>
      </c>
      <c r="D98" s="320"/>
      <c r="E98" s="321">
        <f t="shared" si="41"/>
        <v>14</v>
      </c>
      <c r="F98" s="322"/>
      <c r="G98" s="323"/>
      <c r="H98" s="323">
        <v>1</v>
      </c>
      <c r="I98" s="323">
        <v>2</v>
      </c>
      <c r="J98" s="323">
        <v>4</v>
      </c>
      <c r="K98" s="323">
        <v>5</v>
      </c>
      <c r="L98" s="323">
        <v>2</v>
      </c>
      <c r="M98" s="324"/>
      <c r="N98" s="322"/>
      <c r="O98" s="323"/>
      <c r="P98" s="324"/>
      <c r="Q98" s="300"/>
    </row>
    <row r="99" spans="1:21" ht="23.1" customHeight="1" x14ac:dyDescent="0.3">
      <c r="A99" s="367"/>
      <c r="B99" s="318" t="s">
        <v>79</v>
      </c>
      <c r="C99" s="319">
        <f t="shared" si="43"/>
        <v>12</v>
      </c>
      <c r="D99" s="320"/>
      <c r="E99" s="321">
        <f t="shared" si="41"/>
        <v>12</v>
      </c>
      <c r="F99" s="322"/>
      <c r="G99" s="323"/>
      <c r="H99" s="323">
        <v>1</v>
      </c>
      <c r="I99" s="323">
        <v>3</v>
      </c>
      <c r="J99" s="323">
        <v>2</v>
      </c>
      <c r="K99" s="323">
        <v>3</v>
      </c>
      <c r="L99" s="323">
        <v>3</v>
      </c>
      <c r="M99" s="324"/>
      <c r="N99" s="322"/>
      <c r="O99" s="323"/>
      <c r="P99" s="324"/>
      <c r="Q99" s="300"/>
    </row>
    <row r="100" spans="1:21" ht="23.1" customHeight="1" x14ac:dyDescent="0.3">
      <c r="A100" s="367"/>
      <c r="B100" s="318" t="s">
        <v>53</v>
      </c>
      <c r="C100" s="319">
        <f t="shared" si="43"/>
        <v>18</v>
      </c>
      <c r="D100" s="320"/>
      <c r="E100" s="321">
        <f t="shared" si="41"/>
        <v>18</v>
      </c>
      <c r="F100" s="322"/>
      <c r="G100" s="323"/>
      <c r="H100" s="323">
        <v>1</v>
      </c>
      <c r="I100" s="323">
        <v>2</v>
      </c>
      <c r="J100" s="323">
        <v>6</v>
      </c>
      <c r="K100" s="323">
        <v>5</v>
      </c>
      <c r="L100" s="323">
        <v>4</v>
      </c>
      <c r="M100" s="324"/>
      <c r="N100" s="322"/>
      <c r="O100" s="323"/>
      <c r="P100" s="324"/>
      <c r="Q100" s="300"/>
    </row>
    <row r="101" spans="1:21" ht="23.1" customHeight="1" x14ac:dyDescent="0.3">
      <c r="A101" s="367"/>
      <c r="B101" s="318" t="s">
        <v>78</v>
      </c>
      <c r="C101" s="319">
        <f t="shared" si="43"/>
        <v>19</v>
      </c>
      <c r="D101" s="320"/>
      <c r="E101" s="321">
        <f t="shared" si="41"/>
        <v>19</v>
      </c>
      <c r="F101" s="322"/>
      <c r="G101" s="323"/>
      <c r="H101" s="323">
        <v>1</v>
      </c>
      <c r="I101" s="323">
        <v>3</v>
      </c>
      <c r="J101" s="323">
        <v>5</v>
      </c>
      <c r="K101" s="323">
        <v>5</v>
      </c>
      <c r="L101" s="323">
        <v>5</v>
      </c>
      <c r="M101" s="324"/>
      <c r="N101" s="322"/>
      <c r="O101" s="323"/>
      <c r="P101" s="324"/>
      <c r="Q101" s="300"/>
    </row>
    <row r="102" spans="1:21" ht="23.1" customHeight="1" x14ac:dyDescent="0.3">
      <c r="A102" s="367"/>
      <c r="B102" s="318" t="s">
        <v>80</v>
      </c>
      <c r="C102" s="319">
        <f t="shared" si="43"/>
        <v>16</v>
      </c>
      <c r="D102" s="320"/>
      <c r="E102" s="321">
        <f t="shared" si="41"/>
        <v>16</v>
      </c>
      <c r="F102" s="322"/>
      <c r="G102" s="323"/>
      <c r="H102" s="323">
        <v>1</v>
      </c>
      <c r="I102" s="323">
        <v>3</v>
      </c>
      <c r="J102" s="323">
        <v>3</v>
      </c>
      <c r="K102" s="323">
        <v>6</v>
      </c>
      <c r="L102" s="323">
        <v>3</v>
      </c>
      <c r="M102" s="324"/>
      <c r="N102" s="322"/>
      <c r="O102" s="323"/>
      <c r="P102" s="324"/>
      <c r="Q102" s="300"/>
    </row>
    <row r="103" spans="1:21" ht="23.1" customHeight="1" x14ac:dyDescent="0.3">
      <c r="A103" s="367"/>
      <c r="B103" s="318" t="s">
        <v>74</v>
      </c>
      <c r="C103" s="319">
        <f t="shared" si="43"/>
        <v>12</v>
      </c>
      <c r="D103" s="320"/>
      <c r="E103" s="321">
        <f t="shared" si="41"/>
        <v>12</v>
      </c>
      <c r="F103" s="322"/>
      <c r="G103" s="323"/>
      <c r="H103" s="323">
        <v>1</v>
      </c>
      <c r="I103" s="323">
        <v>2</v>
      </c>
      <c r="J103" s="323">
        <v>3</v>
      </c>
      <c r="K103" s="323">
        <v>3</v>
      </c>
      <c r="L103" s="323">
        <v>3</v>
      </c>
      <c r="M103" s="324"/>
      <c r="N103" s="322"/>
      <c r="O103" s="323"/>
      <c r="P103" s="324"/>
      <c r="Q103" s="300"/>
    </row>
    <row r="104" spans="1:21" ht="23.1" customHeight="1" x14ac:dyDescent="0.3">
      <c r="A104" s="367"/>
      <c r="B104" s="318" t="s">
        <v>51</v>
      </c>
      <c r="C104" s="319">
        <f t="shared" si="43"/>
        <v>13</v>
      </c>
      <c r="D104" s="320"/>
      <c r="E104" s="321">
        <f t="shared" si="41"/>
        <v>13</v>
      </c>
      <c r="F104" s="322"/>
      <c r="G104" s="323"/>
      <c r="H104" s="323">
        <v>1</v>
      </c>
      <c r="I104" s="323">
        <v>2</v>
      </c>
      <c r="J104" s="323">
        <v>3</v>
      </c>
      <c r="K104" s="323">
        <v>4</v>
      </c>
      <c r="L104" s="323">
        <v>3</v>
      </c>
      <c r="M104" s="324"/>
      <c r="N104" s="322"/>
      <c r="O104" s="323"/>
      <c r="P104" s="324"/>
      <c r="Q104" s="300"/>
    </row>
    <row r="105" spans="1:21" ht="23.1" customHeight="1" x14ac:dyDescent="0.3">
      <c r="A105" s="367"/>
      <c r="B105" s="318" t="s">
        <v>75</v>
      </c>
      <c r="C105" s="319">
        <f t="shared" si="43"/>
        <v>23</v>
      </c>
      <c r="D105" s="320"/>
      <c r="E105" s="321">
        <f t="shared" si="41"/>
        <v>23</v>
      </c>
      <c r="F105" s="322"/>
      <c r="G105" s="323"/>
      <c r="H105" s="323">
        <v>1</v>
      </c>
      <c r="I105" s="323">
        <v>3</v>
      </c>
      <c r="J105" s="323">
        <v>6</v>
      </c>
      <c r="K105" s="323">
        <v>7</v>
      </c>
      <c r="L105" s="323">
        <v>6</v>
      </c>
      <c r="M105" s="324"/>
      <c r="N105" s="322"/>
      <c r="O105" s="323"/>
      <c r="P105" s="324"/>
      <c r="Q105" s="300"/>
    </row>
    <row r="106" spans="1:21" ht="23.1" customHeight="1" x14ac:dyDescent="0.3">
      <c r="A106" s="367"/>
      <c r="B106" s="318" t="s">
        <v>77</v>
      </c>
      <c r="C106" s="319">
        <f t="shared" si="43"/>
        <v>25</v>
      </c>
      <c r="D106" s="320"/>
      <c r="E106" s="321">
        <f t="shared" si="41"/>
        <v>25</v>
      </c>
      <c r="F106" s="322"/>
      <c r="G106" s="323"/>
      <c r="H106" s="323">
        <v>1</v>
      </c>
      <c r="I106" s="323">
        <v>4</v>
      </c>
      <c r="J106" s="323">
        <v>4</v>
      </c>
      <c r="K106" s="323">
        <v>10</v>
      </c>
      <c r="L106" s="323">
        <v>6</v>
      </c>
      <c r="M106" s="324"/>
      <c r="N106" s="322"/>
      <c r="O106" s="323"/>
      <c r="P106" s="324"/>
      <c r="Q106" s="300"/>
    </row>
    <row r="107" spans="1:21" ht="23.1" customHeight="1" x14ac:dyDescent="0.3">
      <c r="A107" s="367"/>
      <c r="B107" s="318" t="s">
        <v>81</v>
      </c>
      <c r="C107" s="319">
        <f t="shared" si="43"/>
        <v>21</v>
      </c>
      <c r="D107" s="320"/>
      <c r="E107" s="321">
        <f t="shared" si="41"/>
        <v>21</v>
      </c>
      <c r="F107" s="322"/>
      <c r="G107" s="323"/>
      <c r="H107" s="323">
        <v>1</v>
      </c>
      <c r="I107" s="323">
        <v>3</v>
      </c>
      <c r="J107" s="323">
        <v>6</v>
      </c>
      <c r="K107" s="323">
        <v>6</v>
      </c>
      <c r="L107" s="323">
        <v>5</v>
      </c>
      <c r="M107" s="324"/>
      <c r="N107" s="322"/>
      <c r="O107" s="323"/>
      <c r="P107" s="324"/>
      <c r="Q107" s="300"/>
    </row>
    <row r="108" spans="1:21" ht="23.1" customHeight="1" x14ac:dyDescent="0.3">
      <c r="A108" s="367"/>
      <c r="B108" s="318" t="s">
        <v>82</v>
      </c>
      <c r="C108" s="319">
        <f t="shared" si="43"/>
        <v>13</v>
      </c>
      <c r="D108" s="320"/>
      <c r="E108" s="321">
        <f t="shared" si="41"/>
        <v>13</v>
      </c>
      <c r="F108" s="322"/>
      <c r="G108" s="323"/>
      <c r="H108" s="323">
        <v>1</v>
      </c>
      <c r="I108" s="323">
        <v>2</v>
      </c>
      <c r="J108" s="323">
        <v>3</v>
      </c>
      <c r="K108" s="323">
        <v>5</v>
      </c>
      <c r="L108" s="323">
        <v>2</v>
      </c>
      <c r="M108" s="324"/>
      <c r="N108" s="322"/>
      <c r="O108" s="323"/>
      <c r="P108" s="324"/>
      <c r="Q108" s="300"/>
      <c r="U108" s="301"/>
    </row>
    <row r="109" spans="1:21" ht="23.1" customHeight="1" x14ac:dyDescent="0.3">
      <c r="A109" s="367"/>
      <c r="B109" s="318" t="s">
        <v>54</v>
      </c>
      <c r="C109" s="319">
        <f t="shared" si="43"/>
        <v>12</v>
      </c>
      <c r="D109" s="320"/>
      <c r="E109" s="321">
        <f t="shared" si="41"/>
        <v>12</v>
      </c>
      <c r="F109" s="322"/>
      <c r="G109" s="323"/>
      <c r="H109" s="323">
        <v>1</v>
      </c>
      <c r="I109" s="323">
        <v>2</v>
      </c>
      <c r="J109" s="323">
        <v>4</v>
      </c>
      <c r="K109" s="323">
        <v>3</v>
      </c>
      <c r="L109" s="323">
        <v>2</v>
      </c>
      <c r="M109" s="324"/>
      <c r="N109" s="322"/>
      <c r="O109" s="323"/>
      <c r="P109" s="324"/>
      <c r="Q109" s="300"/>
    </row>
    <row r="110" spans="1:21" ht="23.1" customHeight="1" x14ac:dyDescent="0.3">
      <c r="A110" s="369"/>
      <c r="B110" s="352" t="s">
        <v>52</v>
      </c>
      <c r="C110" s="319">
        <f t="shared" si="43"/>
        <v>10</v>
      </c>
      <c r="D110" s="353"/>
      <c r="E110" s="354">
        <f t="shared" si="41"/>
        <v>10</v>
      </c>
      <c r="F110" s="355"/>
      <c r="G110" s="356"/>
      <c r="H110" s="356">
        <v>1</v>
      </c>
      <c r="I110" s="356">
        <v>2</v>
      </c>
      <c r="J110" s="356">
        <v>2</v>
      </c>
      <c r="K110" s="356">
        <v>3</v>
      </c>
      <c r="L110" s="356">
        <v>2</v>
      </c>
      <c r="M110" s="357"/>
      <c r="N110" s="355"/>
      <c r="O110" s="356"/>
      <c r="P110" s="357"/>
      <c r="Q110" s="300"/>
    </row>
    <row r="111" spans="1:21" ht="6" customHeight="1" x14ac:dyDescent="0.3"/>
    <row r="112" spans="1:21" x14ac:dyDescent="0.3">
      <c r="A112" s="299"/>
    </row>
  </sheetData>
  <mergeCells count="7">
    <mergeCell ref="A3:B3"/>
    <mergeCell ref="P3:P4"/>
    <mergeCell ref="C3:C4"/>
    <mergeCell ref="D3:D4"/>
    <mergeCell ref="E3:M3"/>
    <mergeCell ref="N3:N4"/>
    <mergeCell ref="O3:O4"/>
  </mergeCells>
  <phoneticPr fontId="21" type="noConversion"/>
  <pageMargins left="0.25" right="0.2" top="0.74763888120651245" bottom="0.74763888120651245" header="0.31486111879348755" footer="0.31486111879348755"/>
  <pageSetup paperSize="9" scale="87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8CB3E4"/>
    <pageSetUpPr fitToPage="1"/>
  </sheetPr>
  <dimension ref="A1:AW278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ColWidth="9" defaultRowHeight="16.5" x14ac:dyDescent="0.3"/>
  <cols>
    <col min="1" max="1" width="5.5" customWidth="1"/>
    <col min="2" max="2" width="24.25" customWidth="1"/>
    <col min="3" max="3" width="7" customWidth="1"/>
    <col min="4" max="4" width="4.125" style="27" customWidth="1"/>
    <col min="5" max="49" width="4.125" customWidth="1"/>
  </cols>
  <sheetData>
    <row r="1" spans="1:49" ht="27" customHeight="1" x14ac:dyDescent="0.3">
      <c r="A1" s="192" t="s">
        <v>470</v>
      </c>
      <c r="B1" s="205"/>
      <c r="C1" s="11"/>
      <c r="D1" s="25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7" customHeight="1" x14ac:dyDescent="0.3">
      <c r="A2" s="10" t="s">
        <v>405</v>
      </c>
      <c r="B2" s="22"/>
      <c r="C2" s="22"/>
      <c r="D2" s="26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21" customHeight="1" x14ac:dyDescent="0.3">
      <c r="A3" s="468" t="s">
        <v>318</v>
      </c>
      <c r="B3" s="469"/>
      <c r="C3" s="470" t="s">
        <v>211</v>
      </c>
      <c r="D3" s="459" t="s">
        <v>288</v>
      </c>
      <c r="E3" s="460"/>
      <c r="F3" s="460"/>
      <c r="G3" s="461"/>
      <c r="H3" s="468" t="s">
        <v>40</v>
      </c>
      <c r="I3" s="472"/>
      <c r="J3" s="472"/>
      <c r="K3" s="472"/>
      <c r="L3" s="473"/>
      <c r="M3" s="459" t="s">
        <v>358</v>
      </c>
      <c r="N3" s="460"/>
      <c r="O3" s="460"/>
      <c r="P3" s="460"/>
      <c r="Q3" s="460"/>
      <c r="R3" s="461"/>
      <c r="S3" s="459" t="s">
        <v>359</v>
      </c>
      <c r="T3" s="460"/>
      <c r="U3" s="460"/>
      <c r="V3" s="460"/>
      <c r="W3" s="461"/>
      <c r="X3" s="468" t="s">
        <v>363</v>
      </c>
      <c r="Y3" s="472"/>
      <c r="Z3" s="469"/>
      <c r="AA3" s="473"/>
      <c r="AB3" s="459" t="s">
        <v>364</v>
      </c>
      <c r="AC3" s="460"/>
      <c r="AD3" s="460"/>
      <c r="AE3" s="461"/>
      <c r="AF3" s="468" t="s">
        <v>39</v>
      </c>
      <c r="AG3" s="472"/>
      <c r="AH3" s="472"/>
      <c r="AI3" s="469"/>
      <c r="AJ3" s="469"/>
      <c r="AK3" s="473"/>
      <c r="AL3" s="468" t="s">
        <v>366</v>
      </c>
      <c r="AM3" s="472"/>
      <c r="AN3" s="472"/>
      <c r="AO3" s="472"/>
      <c r="AP3" s="472"/>
      <c r="AQ3" s="469"/>
      <c r="AR3" s="459" t="s">
        <v>367</v>
      </c>
      <c r="AS3" s="460"/>
      <c r="AT3" s="460"/>
      <c r="AU3" s="461"/>
      <c r="AV3" s="457" t="s">
        <v>24</v>
      </c>
      <c r="AW3" s="458"/>
    </row>
    <row r="4" spans="1:49" ht="107.25" customHeight="1" x14ac:dyDescent="0.3">
      <c r="A4" s="234" t="s">
        <v>303</v>
      </c>
      <c r="B4" s="235" t="s">
        <v>321</v>
      </c>
      <c r="C4" s="471"/>
      <c r="D4" s="239" t="s">
        <v>381</v>
      </c>
      <c r="E4" s="370" t="s">
        <v>28</v>
      </c>
      <c r="F4" s="370" t="s">
        <v>20</v>
      </c>
      <c r="G4" s="236" t="s">
        <v>357</v>
      </c>
      <c r="H4" s="239" t="s">
        <v>400</v>
      </c>
      <c r="I4" s="237" t="s">
        <v>45</v>
      </c>
      <c r="J4" s="237" t="s">
        <v>7</v>
      </c>
      <c r="K4" s="371" t="s">
        <v>6</v>
      </c>
      <c r="L4" s="236" t="s">
        <v>21</v>
      </c>
      <c r="M4" s="239" t="s">
        <v>369</v>
      </c>
      <c r="N4" s="237" t="s">
        <v>1</v>
      </c>
      <c r="O4" s="237" t="s">
        <v>370</v>
      </c>
      <c r="P4" s="237" t="s">
        <v>383</v>
      </c>
      <c r="Q4" s="237" t="s">
        <v>65</v>
      </c>
      <c r="R4" s="236" t="s">
        <v>62</v>
      </c>
      <c r="S4" s="239" t="s">
        <v>360</v>
      </c>
      <c r="T4" s="238" t="s">
        <v>361</v>
      </c>
      <c r="U4" s="237" t="s">
        <v>22</v>
      </c>
      <c r="V4" s="238" t="s">
        <v>362</v>
      </c>
      <c r="W4" s="372" t="s">
        <v>9</v>
      </c>
      <c r="X4" s="239" t="s">
        <v>15</v>
      </c>
      <c r="Y4" s="237" t="s">
        <v>29</v>
      </c>
      <c r="Z4" s="237" t="s">
        <v>14</v>
      </c>
      <c r="AA4" s="236" t="s">
        <v>31</v>
      </c>
      <c r="AB4" s="239" t="s">
        <v>382</v>
      </c>
      <c r="AC4" s="237" t="s">
        <v>13</v>
      </c>
      <c r="AD4" s="237" t="s">
        <v>8</v>
      </c>
      <c r="AE4" s="236" t="s">
        <v>30</v>
      </c>
      <c r="AF4" s="239" t="s">
        <v>385</v>
      </c>
      <c r="AG4" s="237" t="s">
        <v>11</v>
      </c>
      <c r="AH4" s="237" t="s">
        <v>17</v>
      </c>
      <c r="AI4" s="237" t="s">
        <v>365</v>
      </c>
      <c r="AJ4" s="237" t="s">
        <v>56</v>
      </c>
      <c r="AK4" s="372" t="s">
        <v>60</v>
      </c>
      <c r="AL4" s="239" t="s">
        <v>26</v>
      </c>
      <c r="AM4" s="237" t="s">
        <v>44</v>
      </c>
      <c r="AN4" s="237" t="s">
        <v>12</v>
      </c>
      <c r="AO4" s="238" t="s">
        <v>23</v>
      </c>
      <c r="AP4" s="237" t="s">
        <v>43</v>
      </c>
      <c r="AQ4" s="370" t="s">
        <v>66</v>
      </c>
      <c r="AR4" s="239" t="s">
        <v>61</v>
      </c>
      <c r="AS4" s="373" t="s">
        <v>25</v>
      </c>
      <c r="AT4" s="237" t="s">
        <v>64</v>
      </c>
      <c r="AU4" s="374" t="s">
        <v>27</v>
      </c>
      <c r="AV4" s="238" t="s">
        <v>16</v>
      </c>
      <c r="AW4" s="236" t="s">
        <v>18</v>
      </c>
    </row>
    <row r="5" spans="1:49" ht="21" customHeight="1" x14ac:dyDescent="0.3">
      <c r="A5" s="462" t="s">
        <v>394</v>
      </c>
      <c r="B5" s="463"/>
      <c r="C5" s="28">
        <f>SUM(D5:AW5)</f>
        <v>1114</v>
      </c>
      <c r="D5" s="29">
        <f t="shared" ref="D5:AW5" si="0">D6+D8+D270+D273</f>
        <v>18</v>
      </c>
      <c r="E5" s="30">
        <f t="shared" si="0"/>
        <v>17</v>
      </c>
      <c r="F5" s="30">
        <f t="shared" si="0"/>
        <v>18</v>
      </c>
      <c r="G5" s="33">
        <f t="shared" si="0"/>
        <v>12</v>
      </c>
      <c r="H5" s="76">
        <f t="shared" si="0"/>
        <v>49</v>
      </c>
      <c r="I5" s="31">
        <f t="shared" si="0"/>
        <v>44</v>
      </c>
      <c r="J5" s="31">
        <f t="shared" si="0"/>
        <v>30</v>
      </c>
      <c r="K5" s="32">
        <f t="shared" si="0"/>
        <v>28</v>
      </c>
      <c r="L5" s="33">
        <f t="shared" si="0"/>
        <v>34</v>
      </c>
      <c r="M5" s="76">
        <f t="shared" si="0"/>
        <v>24</v>
      </c>
      <c r="N5" s="31">
        <f t="shared" si="0"/>
        <v>24</v>
      </c>
      <c r="O5" s="31">
        <f t="shared" si="0"/>
        <v>27</v>
      </c>
      <c r="P5" s="31">
        <f t="shared" si="0"/>
        <v>15</v>
      </c>
      <c r="Q5" s="31">
        <f t="shared" si="0"/>
        <v>36</v>
      </c>
      <c r="R5" s="33">
        <f t="shared" si="0"/>
        <v>27</v>
      </c>
      <c r="S5" s="85">
        <f t="shared" si="0"/>
        <v>27</v>
      </c>
      <c r="T5" s="30">
        <f t="shared" si="0"/>
        <v>23</v>
      </c>
      <c r="U5" s="30">
        <f t="shared" si="0"/>
        <v>23</v>
      </c>
      <c r="V5" s="30">
        <f t="shared" si="0"/>
        <v>19</v>
      </c>
      <c r="W5" s="33">
        <f t="shared" si="0"/>
        <v>41</v>
      </c>
      <c r="X5" s="76">
        <f t="shared" si="0"/>
        <v>41</v>
      </c>
      <c r="Y5" s="31">
        <f t="shared" si="0"/>
        <v>26</v>
      </c>
      <c r="Z5" s="31">
        <f t="shared" si="0"/>
        <v>37</v>
      </c>
      <c r="AA5" s="33">
        <f t="shared" si="0"/>
        <v>16</v>
      </c>
      <c r="AB5" s="76">
        <f t="shared" si="0"/>
        <v>20</v>
      </c>
      <c r="AC5" s="31">
        <f t="shared" si="0"/>
        <v>31</v>
      </c>
      <c r="AD5" s="31">
        <f t="shared" si="0"/>
        <v>33</v>
      </c>
      <c r="AE5" s="33">
        <f t="shared" si="0"/>
        <v>16</v>
      </c>
      <c r="AF5" s="76">
        <f t="shared" si="0"/>
        <v>26</v>
      </c>
      <c r="AG5" s="31">
        <f t="shared" si="0"/>
        <v>17</v>
      </c>
      <c r="AH5" s="31">
        <f t="shared" si="0"/>
        <v>25</v>
      </c>
      <c r="AI5" s="31">
        <f t="shared" si="0"/>
        <v>20</v>
      </c>
      <c r="AJ5" s="31">
        <f t="shared" si="0"/>
        <v>18</v>
      </c>
      <c r="AK5" s="93">
        <f t="shared" si="0"/>
        <v>22</v>
      </c>
      <c r="AL5" s="76">
        <f t="shared" si="0"/>
        <v>26</v>
      </c>
      <c r="AM5" s="31">
        <f t="shared" si="0"/>
        <v>17</v>
      </c>
      <c r="AN5" s="33">
        <f t="shared" si="0"/>
        <v>16</v>
      </c>
      <c r="AO5" s="31">
        <f t="shared" si="0"/>
        <v>16</v>
      </c>
      <c r="AP5" s="31">
        <f t="shared" si="0"/>
        <v>17</v>
      </c>
      <c r="AQ5" s="30">
        <f t="shared" si="0"/>
        <v>19</v>
      </c>
      <c r="AR5" s="76">
        <f t="shared" si="0"/>
        <v>25</v>
      </c>
      <c r="AS5" s="31">
        <f t="shared" si="0"/>
        <v>29</v>
      </c>
      <c r="AT5" s="31">
        <f t="shared" si="0"/>
        <v>15</v>
      </c>
      <c r="AU5" s="33">
        <f t="shared" si="0"/>
        <v>20</v>
      </c>
      <c r="AV5" s="297">
        <f t="shared" si="0"/>
        <v>16</v>
      </c>
      <c r="AW5" s="94">
        <f t="shared" si="0"/>
        <v>14</v>
      </c>
    </row>
    <row r="6" spans="1:49" ht="21" customHeight="1" x14ac:dyDescent="0.3">
      <c r="A6" s="464" t="s">
        <v>323</v>
      </c>
      <c r="B6" s="465"/>
      <c r="C6" s="255">
        <f>SUM(D6:AQ6)</f>
        <v>1</v>
      </c>
      <c r="D6" s="256"/>
      <c r="E6" s="257"/>
      <c r="F6" s="257"/>
      <c r="G6" s="258"/>
      <c r="H6" s="259">
        <f>SUM(H7)</f>
        <v>1</v>
      </c>
      <c r="I6" s="260"/>
      <c r="J6" s="260"/>
      <c r="K6" s="261"/>
      <c r="L6" s="258"/>
      <c r="M6" s="259"/>
      <c r="N6" s="260"/>
      <c r="O6" s="260"/>
      <c r="P6" s="260"/>
      <c r="Q6" s="260"/>
      <c r="R6" s="258"/>
      <c r="S6" s="259"/>
      <c r="T6" s="256"/>
      <c r="U6" s="260"/>
      <c r="V6" s="256"/>
      <c r="W6" s="262"/>
      <c r="X6" s="259"/>
      <c r="Y6" s="260"/>
      <c r="Z6" s="260"/>
      <c r="AA6" s="258"/>
      <c r="AB6" s="259"/>
      <c r="AC6" s="260"/>
      <c r="AD6" s="260"/>
      <c r="AE6" s="258"/>
      <c r="AF6" s="259"/>
      <c r="AG6" s="260"/>
      <c r="AH6" s="260"/>
      <c r="AI6" s="260"/>
      <c r="AJ6" s="260"/>
      <c r="AK6" s="262"/>
      <c r="AL6" s="259"/>
      <c r="AM6" s="260"/>
      <c r="AN6" s="258"/>
      <c r="AO6" s="260"/>
      <c r="AP6" s="260"/>
      <c r="AQ6" s="257"/>
      <c r="AR6" s="259"/>
      <c r="AS6" s="261"/>
      <c r="AT6" s="260"/>
      <c r="AU6" s="262"/>
      <c r="AV6" s="256"/>
      <c r="AW6" s="262"/>
    </row>
    <row r="7" spans="1:49" ht="21" customHeight="1" x14ac:dyDescent="0.3">
      <c r="A7" s="95" t="s">
        <v>57</v>
      </c>
      <c r="B7" s="34" t="s">
        <v>467</v>
      </c>
      <c r="C7" s="35">
        <f>SUM(D7:AQ7)</f>
        <v>1</v>
      </c>
      <c r="D7" s="36"/>
      <c r="E7" s="37"/>
      <c r="F7" s="37"/>
      <c r="G7" s="40"/>
      <c r="H7" s="77">
        <v>1</v>
      </c>
      <c r="I7" s="38"/>
      <c r="J7" s="38"/>
      <c r="K7" s="39"/>
      <c r="L7" s="40"/>
      <c r="M7" s="77"/>
      <c r="N7" s="38"/>
      <c r="O7" s="38"/>
      <c r="P7" s="38"/>
      <c r="Q7" s="38"/>
      <c r="R7" s="40"/>
      <c r="S7" s="77"/>
      <c r="T7" s="36"/>
      <c r="U7" s="38"/>
      <c r="V7" s="36"/>
      <c r="W7" s="63"/>
      <c r="X7" s="77"/>
      <c r="Y7" s="38"/>
      <c r="Z7" s="38"/>
      <c r="AA7" s="40"/>
      <c r="AB7" s="77"/>
      <c r="AC7" s="38"/>
      <c r="AD7" s="38"/>
      <c r="AE7" s="40"/>
      <c r="AF7" s="77"/>
      <c r="AG7" s="38"/>
      <c r="AH7" s="38"/>
      <c r="AI7" s="38"/>
      <c r="AJ7" s="38"/>
      <c r="AK7" s="63"/>
      <c r="AL7" s="77"/>
      <c r="AM7" s="38"/>
      <c r="AN7" s="40"/>
      <c r="AO7" s="38"/>
      <c r="AP7" s="38"/>
      <c r="AQ7" s="37"/>
      <c r="AR7" s="77"/>
      <c r="AS7" s="39"/>
      <c r="AT7" s="38"/>
      <c r="AU7" s="63"/>
      <c r="AV7" s="36"/>
      <c r="AW7" s="63"/>
    </row>
    <row r="8" spans="1:49" ht="21" customHeight="1" x14ac:dyDescent="0.3">
      <c r="A8" s="466" t="s">
        <v>258</v>
      </c>
      <c r="B8" s="467"/>
      <c r="C8" s="431">
        <f>SUM(D8:AW8)</f>
        <v>1102</v>
      </c>
      <c r="D8" s="256">
        <f t="shared" ref="D8:AW8" si="1">D9+D11+D15+D32+D95+D156+D220+D268</f>
        <v>16</v>
      </c>
      <c r="E8" s="257">
        <f t="shared" si="1"/>
        <v>17</v>
      </c>
      <c r="F8" s="257">
        <f t="shared" si="1"/>
        <v>18</v>
      </c>
      <c r="G8" s="258">
        <f t="shared" si="1"/>
        <v>12</v>
      </c>
      <c r="H8" s="259">
        <f t="shared" si="1"/>
        <v>47</v>
      </c>
      <c r="I8" s="260">
        <f t="shared" si="1"/>
        <v>44</v>
      </c>
      <c r="J8" s="260">
        <f t="shared" si="1"/>
        <v>30</v>
      </c>
      <c r="K8" s="261">
        <f t="shared" si="1"/>
        <v>28</v>
      </c>
      <c r="L8" s="258">
        <f t="shared" si="1"/>
        <v>34</v>
      </c>
      <c r="M8" s="259">
        <f t="shared" si="1"/>
        <v>24</v>
      </c>
      <c r="N8" s="260">
        <f t="shared" si="1"/>
        <v>24</v>
      </c>
      <c r="O8" s="260">
        <f t="shared" si="1"/>
        <v>27</v>
      </c>
      <c r="P8" s="260">
        <f t="shared" si="1"/>
        <v>15</v>
      </c>
      <c r="Q8" s="260">
        <f t="shared" si="1"/>
        <v>36</v>
      </c>
      <c r="R8" s="258">
        <f t="shared" si="1"/>
        <v>27</v>
      </c>
      <c r="S8" s="263">
        <f t="shared" si="1"/>
        <v>27</v>
      </c>
      <c r="T8" s="257">
        <f t="shared" si="1"/>
        <v>23</v>
      </c>
      <c r="U8" s="257">
        <f t="shared" si="1"/>
        <v>23</v>
      </c>
      <c r="V8" s="257">
        <f t="shared" si="1"/>
        <v>12</v>
      </c>
      <c r="W8" s="258">
        <f t="shared" si="1"/>
        <v>41</v>
      </c>
      <c r="X8" s="259">
        <f t="shared" si="1"/>
        <v>41</v>
      </c>
      <c r="Y8" s="260">
        <f t="shared" si="1"/>
        <v>26</v>
      </c>
      <c r="Z8" s="260">
        <f t="shared" si="1"/>
        <v>37</v>
      </c>
      <c r="AA8" s="258">
        <f t="shared" si="1"/>
        <v>16</v>
      </c>
      <c r="AB8" s="259">
        <f t="shared" si="1"/>
        <v>20</v>
      </c>
      <c r="AC8" s="260">
        <f t="shared" si="1"/>
        <v>31</v>
      </c>
      <c r="AD8" s="260">
        <f t="shared" si="1"/>
        <v>32</v>
      </c>
      <c r="AE8" s="258">
        <f t="shared" si="1"/>
        <v>16</v>
      </c>
      <c r="AF8" s="259">
        <f t="shared" si="1"/>
        <v>26</v>
      </c>
      <c r="AG8" s="260">
        <f t="shared" si="1"/>
        <v>17</v>
      </c>
      <c r="AH8" s="260">
        <f t="shared" si="1"/>
        <v>25</v>
      </c>
      <c r="AI8" s="260">
        <f t="shared" si="1"/>
        <v>20</v>
      </c>
      <c r="AJ8" s="260">
        <f t="shared" si="1"/>
        <v>18</v>
      </c>
      <c r="AK8" s="262">
        <f t="shared" si="1"/>
        <v>22</v>
      </c>
      <c r="AL8" s="259">
        <f t="shared" si="1"/>
        <v>26</v>
      </c>
      <c r="AM8" s="260">
        <f t="shared" si="1"/>
        <v>17</v>
      </c>
      <c r="AN8" s="258">
        <f t="shared" si="1"/>
        <v>16</v>
      </c>
      <c r="AO8" s="260">
        <f t="shared" si="1"/>
        <v>16</v>
      </c>
      <c r="AP8" s="260">
        <f t="shared" si="1"/>
        <v>17</v>
      </c>
      <c r="AQ8" s="257">
        <f t="shared" si="1"/>
        <v>19</v>
      </c>
      <c r="AR8" s="259">
        <f t="shared" si="1"/>
        <v>25</v>
      </c>
      <c r="AS8" s="260">
        <f t="shared" si="1"/>
        <v>29</v>
      </c>
      <c r="AT8" s="260">
        <f t="shared" si="1"/>
        <v>15</v>
      </c>
      <c r="AU8" s="258">
        <f t="shared" si="1"/>
        <v>20</v>
      </c>
      <c r="AV8" s="256">
        <f t="shared" si="1"/>
        <v>16</v>
      </c>
      <c r="AW8" s="262">
        <f t="shared" si="1"/>
        <v>14</v>
      </c>
    </row>
    <row r="9" spans="1:49" ht="21" customHeight="1" x14ac:dyDescent="0.3">
      <c r="A9" s="448" t="s">
        <v>206</v>
      </c>
      <c r="B9" s="41" t="s">
        <v>335</v>
      </c>
      <c r="C9" s="35">
        <f>SUM(D9:AQ9)</f>
        <v>1</v>
      </c>
      <c r="D9" s="36"/>
      <c r="E9" s="37"/>
      <c r="F9" s="37"/>
      <c r="G9" s="40"/>
      <c r="H9" s="77">
        <v>1</v>
      </c>
      <c r="I9" s="38"/>
      <c r="J9" s="38"/>
      <c r="K9" s="39"/>
      <c r="L9" s="40"/>
      <c r="M9" s="77"/>
      <c r="N9" s="38"/>
      <c r="O9" s="38"/>
      <c r="P9" s="38"/>
      <c r="Q9" s="38"/>
      <c r="R9" s="40"/>
      <c r="S9" s="77"/>
      <c r="T9" s="36"/>
      <c r="U9" s="38"/>
      <c r="V9" s="36"/>
      <c r="W9" s="63"/>
      <c r="X9" s="77"/>
      <c r="Y9" s="38"/>
      <c r="Z9" s="38"/>
      <c r="AA9" s="40"/>
      <c r="AB9" s="77"/>
      <c r="AC9" s="38"/>
      <c r="AD9" s="38"/>
      <c r="AE9" s="40"/>
      <c r="AF9" s="77"/>
      <c r="AG9" s="38"/>
      <c r="AH9" s="38"/>
      <c r="AI9" s="38"/>
      <c r="AJ9" s="38"/>
      <c r="AK9" s="63"/>
      <c r="AL9" s="77"/>
      <c r="AM9" s="38"/>
      <c r="AN9" s="40"/>
      <c r="AO9" s="38"/>
      <c r="AP9" s="38"/>
      <c r="AQ9" s="37"/>
      <c r="AR9" s="77"/>
      <c r="AS9" s="39"/>
      <c r="AT9" s="38"/>
      <c r="AU9" s="63"/>
      <c r="AV9" s="36"/>
      <c r="AW9" s="63"/>
    </row>
    <row r="10" spans="1:49" ht="21" customHeight="1" x14ac:dyDescent="0.3">
      <c r="A10" s="447"/>
      <c r="B10" s="42" t="s">
        <v>447</v>
      </c>
      <c r="C10" s="43">
        <f>SUM(D10:AQ10)</f>
        <v>1</v>
      </c>
      <c r="D10" s="44"/>
      <c r="E10" s="45"/>
      <c r="F10" s="45"/>
      <c r="G10" s="49"/>
      <c r="H10" s="78">
        <v>1</v>
      </c>
      <c r="I10" s="46"/>
      <c r="J10" s="46"/>
      <c r="K10" s="47"/>
      <c r="L10" s="49"/>
      <c r="M10" s="78"/>
      <c r="N10" s="46"/>
      <c r="O10" s="46"/>
      <c r="P10" s="46"/>
      <c r="Q10" s="46"/>
      <c r="R10" s="49"/>
      <c r="S10" s="78"/>
      <c r="T10" s="48"/>
      <c r="U10" s="46"/>
      <c r="V10" s="48"/>
      <c r="W10" s="86"/>
      <c r="X10" s="78"/>
      <c r="Y10" s="46"/>
      <c r="Z10" s="46"/>
      <c r="AA10" s="49"/>
      <c r="AB10" s="78"/>
      <c r="AC10" s="46"/>
      <c r="AD10" s="46"/>
      <c r="AE10" s="49"/>
      <c r="AF10" s="78"/>
      <c r="AG10" s="46"/>
      <c r="AH10" s="46"/>
      <c r="AI10" s="46"/>
      <c r="AJ10" s="46"/>
      <c r="AK10" s="86"/>
      <c r="AL10" s="78"/>
      <c r="AM10" s="46"/>
      <c r="AN10" s="49"/>
      <c r="AO10" s="46"/>
      <c r="AP10" s="46"/>
      <c r="AQ10" s="45"/>
      <c r="AR10" s="78"/>
      <c r="AS10" s="47"/>
      <c r="AT10" s="46"/>
      <c r="AU10" s="86"/>
      <c r="AV10" s="48"/>
      <c r="AW10" s="86"/>
    </row>
    <row r="11" spans="1:49" ht="21" customHeight="1" x14ac:dyDescent="0.3">
      <c r="A11" s="448" t="s">
        <v>203</v>
      </c>
      <c r="B11" s="41" t="s">
        <v>335</v>
      </c>
      <c r="C11" s="35">
        <f t="shared" ref="C11:AW11" si="2">SUM(C12:C14)</f>
        <v>9</v>
      </c>
      <c r="D11" s="36">
        <f t="shared" si="2"/>
        <v>0</v>
      </c>
      <c r="E11" s="37"/>
      <c r="F11" s="37">
        <f t="shared" ref="F11" si="3">SUM(F12:F14)</f>
        <v>0</v>
      </c>
      <c r="G11" s="40">
        <f t="shared" si="2"/>
        <v>0</v>
      </c>
      <c r="H11" s="77">
        <f t="shared" si="2"/>
        <v>1</v>
      </c>
      <c r="I11" s="38">
        <f t="shared" si="2"/>
        <v>0</v>
      </c>
      <c r="J11" s="38">
        <f t="shared" si="2"/>
        <v>0</v>
      </c>
      <c r="K11" s="39">
        <f t="shared" ref="K11" si="4">SUM(K12:K14)</f>
        <v>0</v>
      </c>
      <c r="L11" s="40">
        <f t="shared" si="2"/>
        <v>0</v>
      </c>
      <c r="M11" s="77">
        <f t="shared" si="2"/>
        <v>1</v>
      </c>
      <c r="N11" s="38">
        <f t="shared" si="2"/>
        <v>0</v>
      </c>
      <c r="O11" s="38">
        <f t="shared" si="2"/>
        <v>0</v>
      </c>
      <c r="P11" s="38">
        <f t="shared" si="2"/>
        <v>0</v>
      </c>
      <c r="Q11" s="38">
        <f t="shared" si="2"/>
        <v>0</v>
      </c>
      <c r="R11" s="40">
        <f t="shared" si="2"/>
        <v>0</v>
      </c>
      <c r="S11" s="77">
        <f t="shared" si="2"/>
        <v>1</v>
      </c>
      <c r="T11" s="38">
        <f t="shared" si="2"/>
        <v>0</v>
      </c>
      <c r="U11" s="38">
        <f t="shared" si="2"/>
        <v>0</v>
      </c>
      <c r="V11" s="38">
        <f t="shared" si="2"/>
        <v>0</v>
      </c>
      <c r="W11" s="40">
        <f t="shared" si="2"/>
        <v>0</v>
      </c>
      <c r="X11" s="77">
        <f t="shared" si="2"/>
        <v>1</v>
      </c>
      <c r="Y11" s="38">
        <f t="shared" si="2"/>
        <v>0</v>
      </c>
      <c r="Z11" s="38">
        <f t="shared" si="2"/>
        <v>0</v>
      </c>
      <c r="AA11" s="40">
        <f t="shared" si="2"/>
        <v>0</v>
      </c>
      <c r="AB11" s="77">
        <f t="shared" si="2"/>
        <v>1</v>
      </c>
      <c r="AC11" s="38">
        <f t="shared" si="2"/>
        <v>0</v>
      </c>
      <c r="AD11" s="38">
        <f t="shared" si="2"/>
        <v>0</v>
      </c>
      <c r="AE11" s="40">
        <f t="shared" si="2"/>
        <v>0</v>
      </c>
      <c r="AF11" s="77">
        <f t="shared" si="2"/>
        <v>1</v>
      </c>
      <c r="AG11" s="38">
        <f t="shared" si="2"/>
        <v>0</v>
      </c>
      <c r="AH11" s="38">
        <f t="shared" si="2"/>
        <v>0</v>
      </c>
      <c r="AI11" s="38">
        <f t="shared" si="2"/>
        <v>0</v>
      </c>
      <c r="AJ11" s="38">
        <f t="shared" si="2"/>
        <v>0</v>
      </c>
      <c r="AK11" s="40">
        <f t="shared" si="2"/>
        <v>0</v>
      </c>
      <c r="AL11" s="77">
        <f t="shared" si="2"/>
        <v>1</v>
      </c>
      <c r="AM11" s="38">
        <f t="shared" si="2"/>
        <v>0</v>
      </c>
      <c r="AN11" s="40">
        <f t="shared" si="2"/>
        <v>0</v>
      </c>
      <c r="AO11" s="38">
        <f t="shared" ref="AO11" si="5">SUM(AO12:AO14)</f>
        <v>0</v>
      </c>
      <c r="AP11" s="38">
        <f t="shared" si="2"/>
        <v>0</v>
      </c>
      <c r="AQ11" s="37">
        <f t="shared" si="2"/>
        <v>0</v>
      </c>
      <c r="AR11" s="77">
        <f t="shared" ref="AR11" si="6">SUM(AR12:AR14)</f>
        <v>1</v>
      </c>
      <c r="AS11" s="39"/>
      <c r="AT11" s="38"/>
      <c r="AU11" s="63"/>
      <c r="AV11" s="36">
        <f t="shared" si="2"/>
        <v>1</v>
      </c>
      <c r="AW11" s="63">
        <f t="shared" si="2"/>
        <v>0</v>
      </c>
    </row>
    <row r="12" spans="1:49" ht="21" customHeight="1" x14ac:dyDescent="0.3">
      <c r="A12" s="447"/>
      <c r="B12" s="42" t="s">
        <v>447</v>
      </c>
      <c r="C12" s="43">
        <f t="shared" ref="C12:C75" si="7">SUM(D12:AW12)</f>
        <v>5</v>
      </c>
      <c r="D12" s="44"/>
      <c r="E12" s="50"/>
      <c r="F12" s="50"/>
      <c r="G12" s="54"/>
      <c r="H12" s="79">
        <v>1</v>
      </c>
      <c r="I12" s="51"/>
      <c r="J12" s="51"/>
      <c r="K12" s="52"/>
      <c r="L12" s="54"/>
      <c r="M12" s="80">
        <v>1</v>
      </c>
      <c r="N12" s="51"/>
      <c r="O12" s="51"/>
      <c r="P12" s="51"/>
      <c r="Q12" s="51"/>
      <c r="R12" s="54"/>
      <c r="S12" s="79">
        <v>1</v>
      </c>
      <c r="T12" s="53"/>
      <c r="U12" s="51"/>
      <c r="V12" s="53"/>
      <c r="W12" s="87"/>
      <c r="X12" s="79">
        <v>1</v>
      </c>
      <c r="Y12" s="51"/>
      <c r="Z12" s="51"/>
      <c r="AA12" s="54"/>
      <c r="AB12" s="79"/>
      <c r="AC12" s="51"/>
      <c r="AD12" s="51"/>
      <c r="AE12" s="54"/>
      <c r="AF12" s="79"/>
      <c r="AG12" s="51"/>
      <c r="AH12" s="51"/>
      <c r="AI12" s="51"/>
      <c r="AJ12" s="51"/>
      <c r="AK12" s="87"/>
      <c r="AL12" s="79"/>
      <c r="AM12" s="51"/>
      <c r="AN12" s="54"/>
      <c r="AO12" s="51"/>
      <c r="AP12" s="51"/>
      <c r="AQ12" s="50"/>
      <c r="AR12" s="79"/>
      <c r="AS12" s="52"/>
      <c r="AT12" s="51"/>
      <c r="AU12" s="87"/>
      <c r="AV12" s="53">
        <v>1</v>
      </c>
      <c r="AW12" s="87"/>
    </row>
    <row r="13" spans="1:49" ht="21" customHeight="1" x14ac:dyDescent="0.3">
      <c r="A13" s="447"/>
      <c r="B13" s="42" t="s">
        <v>468</v>
      </c>
      <c r="C13" s="43">
        <f t="shared" si="7"/>
        <v>1</v>
      </c>
      <c r="D13" s="44"/>
      <c r="E13" s="50"/>
      <c r="F13" s="50"/>
      <c r="G13" s="54"/>
      <c r="H13" s="79"/>
      <c r="I13" s="51"/>
      <c r="J13" s="51"/>
      <c r="K13" s="52"/>
      <c r="L13" s="54"/>
      <c r="M13" s="79"/>
      <c r="N13" s="51"/>
      <c r="O13" s="51"/>
      <c r="P13" s="51"/>
      <c r="Q13" s="51"/>
      <c r="R13" s="54"/>
      <c r="S13" s="79"/>
      <c r="T13" s="53"/>
      <c r="U13" s="51"/>
      <c r="V13" s="53"/>
      <c r="W13" s="87"/>
      <c r="X13" s="79"/>
      <c r="Y13" s="51"/>
      <c r="Z13" s="51"/>
      <c r="AA13" s="54"/>
      <c r="AB13" s="79"/>
      <c r="AC13" s="51"/>
      <c r="AD13" s="51"/>
      <c r="AE13" s="54"/>
      <c r="AF13" s="79"/>
      <c r="AG13" s="51"/>
      <c r="AH13" s="51"/>
      <c r="AI13" s="51"/>
      <c r="AJ13" s="51"/>
      <c r="AK13" s="87"/>
      <c r="AL13" s="79">
        <v>1</v>
      </c>
      <c r="AM13" s="51"/>
      <c r="AN13" s="54"/>
      <c r="AO13" s="51"/>
      <c r="AP13" s="51"/>
      <c r="AQ13" s="50"/>
      <c r="AR13" s="79"/>
      <c r="AS13" s="52"/>
      <c r="AT13" s="51"/>
      <c r="AU13" s="87"/>
      <c r="AV13" s="53"/>
      <c r="AW13" s="87"/>
    </row>
    <row r="14" spans="1:49" ht="21" customHeight="1" x14ac:dyDescent="0.3">
      <c r="A14" s="447"/>
      <c r="B14" s="42" t="s">
        <v>252</v>
      </c>
      <c r="C14" s="43">
        <f t="shared" si="7"/>
        <v>3</v>
      </c>
      <c r="D14" s="44"/>
      <c r="E14" s="50"/>
      <c r="F14" s="50"/>
      <c r="G14" s="54"/>
      <c r="H14" s="79"/>
      <c r="I14" s="51"/>
      <c r="J14" s="51"/>
      <c r="K14" s="52"/>
      <c r="L14" s="54"/>
      <c r="M14" s="79"/>
      <c r="N14" s="51"/>
      <c r="O14" s="51"/>
      <c r="P14" s="51"/>
      <c r="Q14" s="51"/>
      <c r="R14" s="54"/>
      <c r="S14" s="79"/>
      <c r="T14" s="53"/>
      <c r="U14" s="51"/>
      <c r="V14" s="53"/>
      <c r="W14" s="87"/>
      <c r="X14" s="79"/>
      <c r="Y14" s="51"/>
      <c r="Z14" s="51"/>
      <c r="AA14" s="54"/>
      <c r="AB14" s="79">
        <v>1</v>
      </c>
      <c r="AC14" s="51"/>
      <c r="AD14" s="51"/>
      <c r="AE14" s="54"/>
      <c r="AF14" s="79">
        <v>1</v>
      </c>
      <c r="AG14" s="51"/>
      <c r="AH14" s="51"/>
      <c r="AI14" s="51"/>
      <c r="AJ14" s="51"/>
      <c r="AK14" s="87"/>
      <c r="AL14" s="79"/>
      <c r="AM14" s="51"/>
      <c r="AN14" s="54"/>
      <c r="AO14" s="51"/>
      <c r="AP14" s="51"/>
      <c r="AQ14" s="50"/>
      <c r="AR14" s="79">
        <v>1</v>
      </c>
      <c r="AS14" s="52"/>
      <c r="AT14" s="51"/>
      <c r="AU14" s="87"/>
      <c r="AV14" s="53"/>
      <c r="AW14" s="87"/>
    </row>
    <row r="15" spans="1:49" ht="21" customHeight="1" x14ac:dyDescent="0.3">
      <c r="A15" s="449" t="s">
        <v>204</v>
      </c>
      <c r="B15" s="41" t="s">
        <v>335</v>
      </c>
      <c r="C15" s="35">
        <f t="shared" si="7"/>
        <v>46</v>
      </c>
      <c r="D15" s="36">
        <f t="shared" ref="D15:AH15" si="8">SUM(D16:D31)</f>
        <v>1</v>
      </c>
      <c r="E15" s="37">
        <f t="shared" si="8"/>
        <v>1</v>
      </c>
      <c r="F15" s="37">
        <f t="shared" si="8"/>
        <v>1</v>
      </c>
      <c r="G15" s="40">
        <f t="shared" si="8"/>
        <v>1</v>
      </c>
      <c r="H15" s="77">
        <f t="shared" si="8"/>
        <v>1</v>
      </c>
      <c r="I15" s="38">
        <f t="shared" si="8"/>
        <v>1</v>
      </c>
      <c r="J15" s="38">
        <f t="shared" si="8"/>
        <v>1</v>
      </c>
      <c r="K15" s="39">
        <f t="shared" si="8"/>
        <v>1</v>
      </c>
      <c r="L15" s="40">
        <f t="shared" si="8"/>
        <v>1</v>
      </c>
      <c r="M15" s="77">
        <f t="shared" si="8"/>
        <v>1</v>
      </c>
      <c r="N15" s="38">
        <f t="shared" si="8"/>
        <v>1</v>
      </c>
      <c r="O15" s="38">
        <f t="shared" si="8"/>
        <v>1</v>
      </c>
      <c r="P15" s="38">
        <f t="shared" si="8"/>
        <v>1</v>
      </c>
      <c r="Q15" s="38">
        <f t="shared" si="8"/>
        <v>1</v>
      </c>
      <c r="R15" s="40">
        <f t="shared" si="8"/>
        <v>1</v>
      </c>
      <c r="S15" s="88">
        <f t="shared" si="8"/>
        <v>1</v>
      </c>
      <c r="T15" s="37">
        <f t="shared" si="8"/>
        <v>1</v>
      </c>
      <c r="U15" s="37">
        <f t="shared" si="8"/>
        <v>1</v>
      </c>
      <c r="V15" s="37">
        <f t="shared" si="8"/>
        <v>1</v>
      </c>
      <c r="W15" s="40">
        <f t="shared" si="8"/>
        <v>1</v>
      </c>
      <c r="X15" s="77">
        <f t="shared" si="8"/>
        <v>1</v>
      </c>
      <c r="Y15" s="38">
        <f t="shared" si="8"/>
        <v>1</v>
      </c>
      <c r="Z15" s="38">
        <f t="shared" si="8"/>
        <v>1</v>
      </c>
      <c r="AA15" s="40">
        <f t="shared" si="8"/>
        <v>1</v>
      </c>
      <c r="AB15" s="77">
        <f t="shared" si="8"/>
        <v>1</v>
      </c>
      <c r="AC15" s="38">
        <f t="shared" si="8"/>
        <v>1</v>
      </c>
      <c r="AD15" s="38">
        <f t="shared" si="8"/>
        <v>1</v>
      </c>
      <c r="AE15" s="40">
        <f t="shared" si="8"/>
        <v>1</v>
      </c>
      <c r="AF15" s="77">
        <f t="shared" si="8"/>
        <v>1</v>
      </c>
      <c r="AG15" s="38">
        <f t="shared" si="8"/>
        <v>1</v>
      </c>
      <c r="AH15" s="38">
        <f t="shared" si="8"/>
        <v>1</v>
      </c>
      <c r="AI15" s="38">
        <f t="shared" ref="AI15:AJ15" si="9">SUM(AI16:AI31)</f>
        <v>1</v>
      </c>
      <c r="AJ15" s="38">
        <f t="shared" si="9"/>
        <v>1</v>
      </c>
      <c r="AK15" s="63">
        <f t="shared" ref="AK15:AS15" si="10">SUM(AK16:AK31)</f>
        <v>1</v>
      </c>
      <c r="AL15" s="77">
        <f t="shared" si="10"/>
        <v>1</v>
      </c>
      <c r="AM15" s="38">
        <f t="shared" si="10"/>
        <v>1</v>
      </c>
      <c r="AN15" s="40">
        <f t="shared" si="10"/>
        <v>1</v>
      </c>
      <c r="AO15" s="38">
        <f t="shared" si="10"/>
        <v>1</v>
      </c>
      <c r="AP15" s="38">
        <f t="shared" si="10"/>
        <v>1</v>
      </c>
      <c r="AQ15" s="37">
        <f t="shared" si="10"/>
        <v>1</v>
      </c>
      <c r="AR15" s="77">
        <f t="shared" si="10"/>
        <v>1</v>
      </c>
      <c r="AS15" s="38">
        <f t="shared" si="10"/>
        <v>1</v>
      </c>
      <c r="AT15" s="38">
        <f t="shared" ref="AT15:AU15" si="11">SUM(AT16:AT31)</f>
        <v>1</v>
      </c>
      <c r="AU15" s="40">
        <f t="shared" si="11"/>
        <v>1</v>
      </c>
      <c r="AV15" s="36">
        <f>SUM(AV16:AV31)</f>
        <v>1</v>
      </c>
      <c r="AW15" s="63">
        <f>SUM(AW16:AW31)</f>
        <v>1</v>
      </c>
    </row>
    <row r="16" spans="1:49" ht="21" customHeight="1" x14ac:dyDescent="0.3">
      <c r="A16" s="449"/>
      <c r="B16" s="55" t="s">
        <v>213</v>
      </c>
      <c r="C16" s="56">
        <f t="shared" si="7"/>
        <v>14</v>
      </c>
      <c r="D16" s="44">
        <v>1</v>
      </c>
      <c r="E16" s="57">
        <v>1</v>
      </c>
      <c r="F16" s="57">
        <v>1</v>
      </c>
      <c r="G16" s="61">
        <v>1</v>
      </c>
      <c r="H16" s="80">
        <v>1</v>
      </c>
      <c r="I16" s="58">
        <v>1</v>
      </c>
      <c r="J16" s="58"/>
      <c r="K16" s="59"/>
      <c r="L16" s="61"/>
      <c r="M16" s="80">
        <v>1</v>
      </c>
      <c r="N16" s="58">
        <v>1</v>
      </c>
      <c r="O16" s="58">
        <v>1</v>
      </c>
      <c r="P16" s="58"/>
      <c r="Q16" s="58">
        <v>1</v>
      </c>
      <c r="R16" s="61">
        <v>1</v>
      </c>
      <c r="S16" s="80">
        <v>1</v>
      </c>
      <c r="T16" s="44">
        <v>1</v>
      </c>
      <c r="U16" s="60"/>
      <c r="V16" s="58"/>
      <c r="W16" s="89"/>
      <c r="X16" s="80"/>
      <c r="Y16" s="58"/>
      <c r="Z16" s="58"/>
      <c r="AA16" s="61">
        <v>1</v>
      </c>
      <c r="AB16" s="80"/>
      <c r="AC16" s="58"/>
      <c r="AD16" s="58"/>
      <c r="AE16" s="61"/>
      <c r="AF16" s="80"/>
      <c r="AG16" s="58"/>
      <c r="AH16" s="58"/>
      <c r="AI16" s="58"/>
      <c r="AJ16" s="58"/>
      <c r="AK16" s="89"/>
      <c r="AL16" s="80"/>
      <c r="AM16" s="58"/>
      <c r="AN16" s="61"/>
      <c r="AO16" s="58"/>
      <c r="AP16" s="58"/>
      <c r="AQ16" s="57"/>
      <c r="AR16" s="80"/>
      <c r="AS16" s="59"/>
      <c r="AT16" s="58"/>
      <c r="AU16" s="89"/>
      <c r="AV16" s="44"/>
      <c r="AW16" s="89"/>
    </row>
    <row r="17" spans="1:49" ht="21" customHeight="1" x14ac:dyDescent="0.3">
      <c r="A17" s="449"/>
      <c r="B17" s="55" t="s">
        <v>248</v>
      </c>
      <c r="C17" s="56">
        <f t="shared" si="7"/>
        <v>1</v>
      </c>
      <c r="D17" s="44"/>
      <c r="E17" s="57"/>
      <c r="F17" s="57"/>
      <c r="G17" s="61"/>
      <c r="H17" s="80"/>
      <c r="I17" s="58"/>
      <c r="J17" s="58"/>
      <c r="K17" s="59"/>
      <c r="L17" s="61"/>
      <c r="M17" s="80"/>
      <c r="N17" s="58"/>
      <c r="O17" s="58"/>
      <c r="P17" s="58"/>
      <c r="Q17" s="58"/>
      <c r="R17" s="61"/>
      <c r="S17" s="80"/>
      <c r="T17" s="44"/>
      <c r="U17" s="58"/>
      <c r="V17" s="44"/>
      <c r="W17" s="89"/>
      <c r="X17" s="80"/>
      <c r="Y17" s="58"/>
      <c r="Z17" s="58"/>
      <c r="AA17" s="61"/>
      <c r="AB17" s="80"/>
      <c r="AC17" s="58"/>
      <c r="AD17" s="58">
        <v>1</v>
      </c>
      <c r="AE17" s="61"/>
      <c r="AF17" s="80"/>
      <c r="AG17" s="58"/>
      <c r="AH17" s="58"/>
      <c r="AI17" s="58"/>
      <c r="AJ17" s="58"/>
      <c r="AK17" s="89"/>
      <c r="AL17" s="80"/>
      <c r="AM17" s="58"/>
      <c r="AN17" s="61"/>
      <c r="AO17" s="58"/>
      <c r="AP17" s="58"/>
      <c r="AQ17" s="57"/>
      <c r="AR17" s="80"/>
      <c r="AS17" s="59"/>
      <c r="AT17" s="58"/>
      <c r="AU17" s="89"/>
      <c r="AV17" s="44"/>
      <c r="AW17" s="89"/>
    </row>
    <row r="18" spans="1:49" ht="21" customHeight="1" x14ac:dyDescent="0.3">
      <c r="A18" s="449"/>
      <c r="B18" s="55" t="s">
        <v>205</v>
      </c>
      <c r="C18" s="56">
        <f t="shared" si="7"/>
        <v>3</v>
      </c>
      <c r="D18" s="44"/>
      <c r="E18" s="57"/>
      <c r="F18" s="57"/>
      <c r="G18" s="61"/>
      <c r="H18" s="80"/>
      <c r="I18" s="58"/>
      <c r="J18" s="58"/>
      <c r="K18" s="59"/>
      <c r="L18" s="61"/>
      <c r="M18" s="80"/>
      <c r="N18" s="58"/>
      <c r="O18" s="58"/>
      <c r="P18" s="58"/>
      <c r="Q18" s="58"/>
      <c r="R18" s="61"/>
      <c r="S18" s="80"/>
      <c r="T18" s="44"/>
      <c r="U18" s="58"/>
      <c r="V18" s="44"/>
      <c r="W18" s="89"/>
      <c r="X18" s="80"/>
      <c r="Y18" s="58"/>
      <c r="Z18" s="58"/>
      <c r="AA18" s="61"/>
      <c r="AB18" s="80"/>
      <c r="AC18" s="58"/>
      <c r="AD18" s="58"/>
      <c r="AE18" s="61"/>
      <c r="AF18" s="80"/>
      <c r="AG18" s="58"/>
      <c r="AH18" s="58"/>
      <c r="AI18" s="58"/>
      <c r="AJ18" s="58"/>
      <c r="AK18" s="89"/>
      <c r="AL18" s="80"/>
      <c r="AM18" s="58">
        <v>1</v>
      </c>
      <c r="AN18" s="61"/>
      <c r="AO18" s="58"/>
      <c r="AP18" s="58"/>
      <c r="AQ18" s="57">
        <v>1</v>
      </c>
      <c r="AR18" s="80"/>
      <c r="AS18" s="59"/>
      <c r="AT18" s="58">
        <v>1</v>
      </c>
      <c r="AU18" s="89"/>
      <c r="AV18" s="44"/>
      <c r="AW18" s="89"/>
    </row>
    <row r="19" spans="1:49" ht="21" customHeight="1" x14ac:dyDescent="0.3">
      <c r="A19" s="449"/>
      <c r="B19" s="55" t="s">
        <v>237</v>
      </c>
      <c r="C19" s="56">
        <f t="shared" si="7"/>
        <v>2</v>
      </c>
      <c r="D19" s="44"/>
      <c r="E19" s="57"/>
      <c r="F19" s="57"/>
      <c r="G19" s="61"/>
      <c r="H19" s="80"/>
      <c r="I19" s="58"/>
      <c r="J19" s="58"/>
      <c r="K19" s="59"/>
      <c r="L19" s="61"/>
      <c r="M19" s="80"/>
      <c r="N19" s="58"/>
      <c r="O19" s="58"/>
      <c r="P19" s="58"/>
      <c r="Q19" s="58"/>
      <c r="R19" s="61"/>
      <c r="S19" s="80"/>
      <c r="T19" s="44"/>
      <c r="U19" s="58"/>
      <c r="V19" s="44"/>
      <c r="W19" s="89"/>
      <c r="X19" s="80">
        <v>1</v>
      </c>
      <c r="Y19" s="58"/>
      <c r="Z19" s="58">
        <v>1</v>
      </c>
      <c r="AA19" s="61"/>
      <c r="AB19" s="80"/>
      <c r="AC19" s="58"/>
      <c r="AD19" s="58"/>
      <c r="AE19" s="61"/>
      <c r="AF19" s="80"/>
      <c r="AG19" s="58"/>
      <c r="AH19" s="58"/>
      <c r="AI19" s="58"/>
      <c r="AJ19" s="58"/>
      <c r="AK19" s="89"/>
      <c r="AL19" s="80"/>
      <c r="AM19" s="58"/>
      <c r="AN19" s="61"/>
      <c r="AO19" s="58"/>
      <c r="AP19" s="58"/>
      <c r="AQ19" s="57"/>
      <c r="AR19" s="80"/>
      <c r="AS19" s="59"/>
      <c r="AT19" s="58"/>
      <c r="AU19" s="89"/>
      <c r="AV19" s="44"/>
      <c r="AW19" s="89"/>
    </row>
    <row r="20" spans="1:49" ht="21" customHeight="1" x14ac:dyDescent="0.3">
      <c r="A20" s="449"/>
      <c r="B20" s="55" t="s">
        <v>251</v>
      </c>
      <c r="C20" s="56">
        <f t="shared" si="7"/>
        <v>1</v>
      </c>
      <c r="D20" s="44"/>
      <c r="E20" s="57"/>
      <c r="F20" s="57"/>
      <c r="G20" s="61"/>
      <c r="H20" s="80"/>
      <c r="I20" s="58"/>
      <c r="J20" s="58"/>
      <c r="K20" s="59"/>
      <c r="L20" s="61"/>
      <c r="M20" s="80"/>
      <c r="N20" s="58"/>
      <c r="O20" s="58"/>
      <c r="P20" s="58"/>
      <c r="Q20" s="58"/>
      <c r="R20" s="61"/>
      <c r="S20" s="80"/>
      <c r="T20" s="44"/>
      <c r="U20" s="58"/>
      <c r="V20" s="44"/>
      <c r="W20" s="89">
        <v>1</v>
      </c>
      <c r="X20" s="80"/>
      <c r="Y20" s="58"/>
      <c r="Z20" s="58"/>
      <c r="AA20" s="61"/>
      <c r="AB20" s="80"/>
      <c r="AC20" s="58"/>
      <c r="AD20" s="58"/>
      <c r="AE20" s="61"/>
      <c r="AF20" s="80"/>
      <c r="AG20" s="58"/>
      <c r="AH20" s="58"/>
      <c r="AI20" s="58"/>
      <c r="AJ20" s="58"/>
      <c r="AK20" s="89"/>
      <c r="AL20" s="80"/>
      <c r="AM20" s="58"/>
      <c r="AN20" s="61"/>
      <c r="AO20" s="58"/>
      <c r="AP20" s="58"/>
      <c r="AQ20" s="57"/>
      <c r="AR20" s="80"/>
      <c r="AS20" s="59"/>
      <c r="AT20" s="58"/>
      <c r="AU20" s="89"/>
      <c r="AV20" s="44"/>
      <c r="AW20" s="89"/>
    </row>
    <row r="21" spans="1:49" ht="21" customHeight="1" x14ac:dyDescent="0.3">
      <c r="A21" s="449"/>
      <c r="B21" s="55" t="s">
        <v>249</v>
      </c>
      <c r="C21" s="56">
        <f t="shared" si="7"/>
        <v>2</v>
      </c>
      <c r="D21" s="44"/>
      <c r="E21" s="57"/>
      <c r="F21" s="57"/>
      <c r="G21" s="61"/>
      <c r="H21" s="80"/>
      <c r="I21" s="58"/>
      <c r="J21" s="58"/>
      <c r="K21" s="59"/>
      <c r="L21" s="61"/>
      <c r="M21" s="80"/>
      <c r="N21" s="58"/>
      <c r="O21" s="58"/>
      <c r="P21" s="58"/>
      <c r="Q21" s="58"/>
      <c r="R21" s="61"/>
      <c r="S21" s="80"/>
      <c r="T21" s="44"/>
      <c r="U21" s="58"/>
      <c r="V21" s="44"/>
      <c r="W21" s="89"/>
      <c r="X21" s="80"/>
      <c r="Y21" s="58"/>
      <c r="Z21" s="58"/>
      <c r="AA21" s="61"/>
      <c r="AB21" s="80"/>
      <c r="AC21" s="58"/>
      <c r="AD21" s="58"/>
      <c r="AE21" s="61"/>
      <c r="AF21" s="80"/>
      <c r="AG21" s="58"/>
      <c r="AH21" s="58"/>
      <c r="AI21" s="58"/>
      <c r="AJ21" s="58">
        <v>1</v>
      </c>
      <c r="AK21" s="89">
        <v>1</v>
      </c>
      <c r="AL21" s="80"/>
      <c r="AM21" s="58"/>
      <c r="AN21" s="61"/>
      <c r="AO21" s="58"/>
      <c r="AP21" s="58"/>
      <c r="AQ21" s="57"/>
      <c r="AR21" s="80"/>
      <c r="AS21" s="59"/>
      <c r="AT21" s="58"/>
      <c r="AU21" s="89"/>
      <c r="AV21" s="44"/>
      <c r="AW21" s="89"/>
    </row>
    <row r="22" spans="1:49" ht="21" customHeight="1" x14ac:dyDescent="0.3">
      <c r="A22" s="449"/>
      <c r="B22" s="55" t="s">
        <v>238</v>
      </c>
      <c r="C22" s="56">
        <f t="shared" si="7"/>
        <v>2</v>
      </c>
      <c r="D22" s="44"/>
      <c r="E22" s="57"/>
      <c r="F22" s="57"/>
      <c r="G22" s="61"/>
      <c r="H22" s="80"/>
      <c r="I22" s="58"/>
      <c r="J22" s="58"/>
      <c r="K22" s="59"/>
      <c r="L22" s="61"/>
      <c r="M22" s="80"/>
      <c r="N22" s="58"/>
      <c r="O22" s="58"/>
      <c r="P22" s="58"/>
      <c r="Q22" s="58"/>
      <c r="R22" s="61"/>
      <c r="S22" s="80"/>
      <c r="T22" s="44"/>
      <c r="U22" s="58"/>
      <c r="V22" s="44"/>
      <c r="W22" s="89"/>
      <c r="X22" s="80"/>
      <c r="Y22" s="58"/>
      <c r="Z22" s="58"/>
      <c r="AA22" s="61"/>
      <c r="AB22" s="80"/>
      <c r="AC22" s="58">
        <v>1</v>
      </c>
      <c r="AD22" s="58"/>
      <c r="AE22" s="61"/>
      <c r="AF22" s="80"/>
      <c r="AG22" s="58"/>
      <c r="AH22" s="58"/>
      <c r="AI22" s="58"/>
      <c r="AJ22" s="58"/>
      <c r="AK22" s="89"/>
      <c r="AL22" s="80"/>
      <c r="AM22" s="58"/>
      <c r="AN22" s="61"/>
      <c r="AO22" s="58"/>
      <c r="AP22" s="58"/>
      <c r="AQ22" s="57"/>
      <c r="AR22" s="80"/>
      <c r="AS22" s="59"/>
      <c r="AT22" s="58"/>
      <c r="AU22" s="89"/>
      <c r="AV22" s="44">
        <v>1</v>
      </c>
      <c r="AW22" s="89"/>
    </row>
    <row r="23" spans="1:49" ht="21" customHeight="1" x14ac:dyDescent="0.3">
      <c r="A23" s="449"/>
      <c r="B23" s="55" t="s">
        <v>244</v>
      </c>
      <c r="C23" s="56">
        <f t="shared" si="7"/>
        <v>8</v>
      </c>
      <c r="D23" s="44"/>
      <c r="E23" s="57"/>
      <c r="F23" s="57"/>
      <c r="G23" s="61"/>
      <c r="H23" s="80"/>
      <c r="I23" s="58"/>
      <c r="J23" s="58"/>
      <c r="K23" s="59"/>
      <c r="L23" s="61">
        <v>1</v>
      </c>
      <c r="M23" s="80"/>
      <c r="N23" s="58"/>
      <c r="O23" s="58"/>
      <c r="P23" s="58"/>
      <c r="Q23" s="58"/>
      <c r="R23" s="61"/>
      <c r="S23" s="80"/>
      <c r="T23" s="44"/>
      <c r="U23" s="58">
        <v>1</v>
      </c>
      <c r="V23" s="44"/>
      <c r="W23" s="89"/>
      <c r="X23" s="80"/>
      <c r="Y23" s="58"/>
      <c r="Z23" s="58"/>
      <c r="AA23" s="61"/>
      <c r="AB23" s="80"/>
      <c r="AC23" s="58"/>
      <c r="AD23" s="58"/>
      <c r="AE23" s="61"/>
      <c r="AF23" s="80"/>
      <c r="AG23" s="58"/>
      <c r="AH23" s="58"/>
      <c r="AI23" s="58"/>
      <c r="AJ23" s="58"/>
      <c r="AK23" s="89"/>
      <c r="AL23" s="80">
        <v>1</v>
      </c>
      <c r="AM23" s="58"/>
      <c r="AN23" s="61">
        <v>1</v>
      </c>
      <c r="AO23" s="58">
        <v>1</v>
      </c>
      <c r="AP23" s="58">
        <v>1</v>
      </c>
      <c r="AQ23" s="57"/>
      <c r="AR23" s="80">
        <v>1</v>
      </c>
      <c r="AS23" s="59"/>
      <c r="AT23" s="58"/>
      <c r="AU23" s="89"/>
      <c r="AV23" s="44"/>
      <c r="AW23" s="89">
        <v>1</v>
      </c>
    </row>
    <row r="24" spans="1:49" ht="21" customHeight="1" x14ac:dyDescent="0.3">
      <c r="A24" s="449"/>
      <c r="B24" s="55" t="s">
        <v>240</v>
      </c>
      <c r="C24" s="56">
        <f t="shared" si="7"/>
        <v>1</v>
      </c>
      <c r="D24" s="44"/>
      <c r="E24" s="57"/>
      <c r="F24" s="57"/>
      <c r="G24" s="61"/>
      <c r="H24" s="80"/>
      <c r="I24" s="58"/>
      <c r="J24" s="58"/>
      <c r="K24" s="59">
        <v>1</v>
      </c>
      <c r="L24" s="61"/>
      <c r="M24" s="80"/>
      <c r="N24" s="58"/>
      <c r="O24" s="58"/>
      <c r="P24" s="58"/>
      <c r="Q24" s="58"/>
      <c r="R24" s="61"/>
      <c r="S24" s="80"/>
      <c r="T24" s="44"/>
      <c r="U24" s="58"/>
      <c r="V24" s="44"/>
      <c r="W24" s="89"/>
      <c r="X24" s="80"/>
      <c r="Y24" s="58"/>
      <c r="Z24" s="58"/>
      <c r="AA24" s="61"/>
      <c r="AB24" s="80"/>
      <c r="AC24" s="58"/>
      <c r="AD24" s="58"/>
      <c r="AE24" s="61"/>
      <c r="AF24" s="80"/>
      <c r="AG24" s="58"/>
      <c r="AH24" s="58"/>
      <c r="AI24" s="58"/>
      <c r="AJ24" s="58"/>
      <c r="AK24" s="89"/>
      <c r="AL24" s="80"/>
      <c r="AM24" s="58"/>
      <c r="AN24" s="61"/>
      <c r="AO24" s="58"/>
      <c r="AP24" s="58"/>
      <c r="AQ24" s="57"/>
      <c r="AR24" s="80"/>
      <c r="AS24" s="59"/>
      <c r="AT24" s="58"/>
      <c r="AU24" s="89"/>
      <c r="AV24" s="44"/>
      <c r="AW24" s="89"/>
    </row>
    <row r="25" spans="1:49" ht="21" customHeight="1" x14ac:dyDescent="0.3">
      <c r="A25" s="449"/>
      <c r="B25" s="55" t="s">
        <v>371</v>
      </c>
      <c r="C25" s="56">
        <f t="shared" si="7"/>
        <v>1</v>
      </c>
      <c r="D25" s="44"/>
      <c r="E25" s="57"/>
      <c r="F25" s="57"/>
      <c r="G25" s="61"/>
      <c r="H25" s="80"/>
      <c r="I25" s="58"/>
      <c r="J25" s="58"/>
      <c r="K25" s="59"/>
      <c r="L25" s="61"/>
      <c r="M25" s="80"/>
      <c r="N25" s="58"/>
      <c r="O25" s="58"/>
      <c r="P25" s="58">
        <v>1</v>
      </c>
      <c r="Q25" s="58"/>
      <c r="R25" s="61"/>
      <c r="S25" s="80"/>
      <c r="T25" s="44"/>
      <c r="U25" s="58"/>
      <c r="V25" s="44"/>
      <c r="W25" s="89"/>
      <c r="X25" s="80"/>
      <c r="Y25" s="58"/>
      <c r="Z25" s="58"/>
      <c r="AA25" s="61"/>
      <c r="AB25" s="80"/>
      <c r="AC25" s="58"/>
      <c r="AD25" s="58"/>
      <c r="AE25" s="61"/>
      <c r="AF25" s="80"/>
      <c r="AG25" s="58"/>
      <c r="AH25" s="58"/>
      <c r="AI25" s="58"/>
      <c r="AJ25" s="58"/>
      <c r="AK25" s="89"/>
      <c r="AL25" s="80"/>
      <c r="AM25" s="58"/>
      <c r="AN25" s="61"/>
      <c r="AO25" s="58"/>
      <c r="AP25" s="58"/>
      <c r="AQ25" s="57"/>
      <c r="AR25" s="80"/>
      <c r="AS25" s="59"/>
      <c r="AT25" s="58"/>
      <c r="AU25" s="89"/>
      <c r="AV25" s="44"/>
      <c r="AW25" s="89"/>
    </row>
    <row r="26" spans="1:49" ht="21" customHeight="1" x14ac:dyDescent="0.3">
      <c r="A26" s="449"/>
      <c r="B26" s="55" t="s">
        <v>90</v>
      </c>
      <c r="C26" s="56">
        <f t="shared" si="7"/>
        <v>1</v>
      </c>
      <c r="D26" s="44"/>
      <c r="E26" s="57"/>
      <c r="F26" s="57"/>
      <c r="G26" s="61"/>
      <c r="H26" s="80"/>
      <c r="I26" s="58"/>
      <c r="J26" s="58"/>
      <c r="K26" s="59"/>
      <c r="L26" s="61"/>
      <c r="M26" s="80"/>
      <c r="N26" s="58"/>
      <c r="O26" s="58"/>
      <c r="P26" s="58"/>
      <c r="Q26" s="58"/>
      <c r="R26" s="61"/>
      <c r="S26" s="80"/>
      <c r="T26" s="44"/>
      <c r="U26" s="58"/>
      <c r="V26" s="44"/>
      <c r="W26" s="89"/>
      <c r="X26" s="80"/>
      <c r="Y26" s="58">
        <v>1</v>
      </c>
      <c r="Z26" s="58"/>
      <c r="AA26" s="61"/>
      <c r="AB26" s="80"/>
      <c r="AC26" s="58"/>
      <c r="AD26" s="58"/>
      <c r="AE26" s="61"/>
      <c r="AF26" s="80"/>
      <c r="AG26" s="58"/>
      <c r="AH26" s="58"/>
      <c r="AI26" s="58"/>
      <c r="AJ26" s="58"/>
      <c r="AK26" s="89"/>
      <c r="AL26" s="80"/>
      <c r="AM26" s="58"/>
      <c r="AN26" s="61"/>
      <c r="AO26" s="58"/>
      <c r="AP26" s="58"/>
      <c r="AQ26" s="57"/>
      <c r="AR26" s="80"/>
      <c r="AS26" s="59"/>
      <c r="AT26" s="58"/>
      <c r="AU26" s="89"/>
      <c r="AV26" s="44"/>
      <c r="AW26" s="89"/>
    </row>
    <row r="27" spans="1:49" ht="21" customHeight="1" x14ac:dyDescent="0.3">
      <c r="A27" s="449"/>
      <c r="B27" s="55" t="s">
        <v>92</v>
      </c>
      <c r="C27" s="56">
        <f t="shared" si="7"/>
        <v>3</v>
      </c>
      <c r="D27" s="44"/>
      <c r="E27" s="57"/>
      <c r="F27" s="57"/>
      <c r="G27" s="61"/>
      <c r="H27" s="80"/>
      <c r="I27" s="58"/>
      <c r="J27" s="58"/>
      <c r="K27" s="59"/>
      <c r="L27" s="61"/>
      <c r="M27" s="80"/>
      <c r="N27" s="58"/>
      <c r="O27" s="58"/>
      <c r="P27" s="58"/>
      <c r="Q27" s="58"/>
      <c r="R27" s="61"/>
      <c r="S27" s="80"/>
      <c r="T27" s="44"/>
      <c r="U27" s="58"/>
      <c r="V27" s="44"/>
      <c r="W27" s="89"/>
      <c r="X27" s="80"/>
      <c r="Y27" s="58"/>
      <c r="Z27" s="58"/>
      <c r="AA27" s="61"/>
      <c r="AB27" s="80"/>
      <c r="AC27" s="58"/>
      <c r="AD27" s="58"/>
      <c r="AE27" s="61"/>
      <c r="AF27" s="80">
        <v>1</v>
      </c>
      <c r="AG27" s="58">
        <v>1</v>
      </c>
      <c r="AH27" s="58">
        <v>1</v>
      </c>
      <c r="AI27" s="58"/>
      <c r="AJ27" s="58"/>
      <c r="AK27" s="89"/>
      <c r="AL27" s="80"/>
      <c r="AM27" s="58"/>
      <c r="AN27" s="61"/>
      <c r="AO27" s="58"/>
      <c r="AP27" s="58"/>
      <c r="AQ27" s="57"/>
      <c r="AR27" s="80"/>
      <c r="AS27" s="59"/>
      <c r="AT27" s="58"/>
      <c r="AU27" s="89"/>
      <c r="AV27" s="44"/>
      <c r="AW27" s="89"/>
    </row>
    <row r="28" spans="1:49" ht="21" customHeight="1" x14ac:dyDescent="0.3">
      <c r="A28" s="449"/>
      <c r="B28" s="55" t="s">
        <v>93</v>
      </c>
      <c r="C28" s="56">
        <f t="shared" si="7"/>
        <v>3</v>
      </c>
      <c r="D28" s="44"/>
      <c r="E28" s="57"/>
      <c r="F28" s="57"/>
      <c r="G28" s="61"/>
      <c r="H28" s="80"/>
      <c r="I28" s="58"/>
      <c r="J28" s="58"/>
      <c r="K28" s="59"/>
      <c r="L28" s="61"/>
      <c r="M28" s="80"/>
      <c r="N28" s="58"/>
      <c r="O28" s="58"/>
      <c r="P28" s="58"/>
      <c r="Q28" s="58"/>
      <c r="R28" s="61"/>
      <c r="S28" s="80"/>
      <c r="T28" s="44"/>
      <c r="U28" s="58"/>
      <c r="V28" s="44">
        <v>1</v>
      </c>
      <c r="W28" s="89"/>
      <c r="X28" s="80"/>
      <c r="Y28" s="58"/>
      <c r="Z28" s="58"/>
      <c r="AA28" s="61"/>
      <c r="AB28" s="80"/>
      <c r="AC28" s="58"/>
      <c r="AD28" s="58"/>
      <c r="AE28" s="61"/>
      <c r="AF28" s="80"/>
      <c r="AG28" s="58"/>
      <c r="AH28" s="58"/>
      <c r="AI28" s="58"/>
      <c r="AJ28" s="58"/>
      <c r="AK28" s="89"/>
      <c r="AL28" s="80"/>
      <c r="AM28" s="58"/>
      <c r="AN28" s="61"/>
      <c r="AO28" s="58"/>
      <c r="AP28" s="58"/>
      <c r="AQ28" s="57"/>
      <c r="AR28" s="80"/>
      <c r="AS28" s="59">
        <v>1</v>
      </c>
      <c r="AT28" s="58"/>
      <c r="AU28" s="89">
        <v>1</v>
      </c>
      <c r="AV28" s="44"/>
      <c r="AW28" s="89"/>
    </row>
    <row r="29" spans="1:49" ht="21" customHeight="1" x14ac:dyDescent="0.3">
      <c r="A29" s="449"/>
      <c r="B29" s="55" t="s">
        <v>372</v>
      </c>
      <c r="C29" s="56">
        <f t="shared" si="7"/>
        <v>1</v>
      </c>
      <c r="D29" s="44"/>
      <c r="E29" s="57"/>
      <c r="F29" s="57"/>
      <c r="G29" s="61"/>
      <c r="H29" s="80"/>
      <c r="I29" s="58"/>
      <c r="J29" s="58"/>
      <c r="K29" s="59"/>
      <c r="L29" s="61"/>
      <c r="M29" s="80"/>
      <c r="N29" s="58"/>
      <c r="O29" s="58"/>
      <c r="P29" s="58"/>
      <c r="Q29" s="58"/>
      <c r="R29" s="61"/>
      <c r="S29" s="80"/>
      <c r="T29" s="44"/>
      <c r="U29" s="58"/>
      <c r="V29" s="44"/>
      <c r="W29" s="89"/>
      <c r="X29" s="80"/>
      <c r="Y29" s="58"/>
      <c r="Z29" s="58"/>
      <c r="AA29" s="61"/>
      <c r="AB29" s="80"/>
      <c r="AC29" s="58"/>
      <c r="AD29" s="58"/>
      <c r="AE29" s="61"/>
      <c r="AF29" s="80"/>
      <c r="AG29" s="58"/>
      <c r="AH29" s="58"/>
      <c r="AI29" s="58">
        <v>1</v>
      </c>
      <c r="AJ29" s="58"/>
      <c r="AK29" s="89"/>
      <c r="AL29" s="80"/>
      <c r="AM29" s="58"/>
      <c r="AN29" s="61"/>
      <c r="AO29" s="58"/>
      <c r="AP29" s="58"/>
      <c r="AQ29" s="57"/>
      <c r="AR29" s="80"/>
      <c r="AS29" s="59"/>
      <c r="AT29" s="58"/>
      <c r="AU29" s="89"/>
      <c r="AV29" s="44"/>
      <c r="AW29" s="89"/>
    </row>
    <row r="30" spans="1:49" ht="21" customHeight="1" x14ac:dyDescent="0.3">
      <c r="A30" s="449"/>
      <c r="B30" s="55" t="s">
        <v>97</v>
      </c>
      <c r="C30" s="56">
        <f t="shared" si="7"/>
        <v>2</v>
      </c>
      <c r="D30" s="44"/>
      <c r="E30" s="57"/>
      <c r="F30" s="57"/>
      <c r="G30" s="61"/>
      <c r="H30" s="80"/>
      <c r="I30" s="58"/>
      <c r="J30" s="58"/>
      <c r="K30" s="59"/>
      <c r="L30" s="61"/>
      <c r="M30" s="80"/>
      <c r="N30" s="58"/>
      <c r="O30" s="58"/>
      <c r="P30" s="58"/>
      <c r="Q30" s="58"/>
      <c r="R30" s="61"/>
      <c r="S30" s="80"/>
      <c r="T30" s="44"/>
      <c r="U30" s="58"/>
      <c r="V30" s="44"/>
      <c r="W30" s="89"/>
      <c r="X30" s="80"/>
      <c r="Y30" s="58"/>
      <c r="Z30" s="58"/>
      <c r="AA30" s="61"/>
      <c r="AB30" s="80">
        <v>1</v>
      </c>
      <c r="AC30" s="58"/>
      <c r="AD30" s="58"/>
      <c r="AE30" s="61">
        <v>1</v>
      </c>
      <c r="AF30" s="80"/>
      <c r="AG30" s="58"/>
      <c r="AH30" s="58"/>
      <c r="AI30" s="58"/>
      <c r="AJ30" s="58"/>
      <c r="AK30" s="89"/>
      <c r="AL30" s="80"/>
      <c r="AM30" s="58"/>
      <c r="AN30" s="61"/>
      <c r="AO30" s="58"/>
      <c r="AP30" s="58"/>
      <c r="AQ30" s="57"/>
      <c r="AR30" s="80"/>
      <c r="AS30" s="59"/>
      <c r="AT30" s="58"/>
      <c r="AU30" s="89"/>
      <c r="AV30" s="44"/>
      <c r="AW30" s="89"/>
    </row>
    <row r="31" spans="1:49" ht="21" customHeight="1" x14ac:dyDescent="0.3">
      <c r="A31" s="449"/>
      <c r="B31" s="55" t="s">
        <v>99</v>
      </c>
      <c r="C31" s="56">
        <f t="shared" si="7"/>
        <v>1</v>
      </c>
      <c r="D31" s="44"/>
      <c r="E31" s="57"/>
      <c r="F31" s="57"/>
      <c r="G31" s="61"/>
      <c r="H31" s="80"/>
      <c r="I31" s="58"/>
      <c r="J31" s="58">
        <v>1</v>
      </c>
      <c r="K31" s="59"/>
      <c r="L31" s="61"/>
      <c r="M31" s="80"/>
      <c r="N31" s="58"/>
      <c r="O31" s="58"/>
      <c r="P31" s="58"/>
      <c r="Q31" s="58"/>
      <c r="R31" s="61"/>
      <c r="S31" s="80"/>
      <c r="T31" s="44"/>
      <c r="U31" s="58"/>
      <c r="V31" s="44"/>
      <c r="W31" s="89"/>
      <c r="X31" s="80"/>
      <c r="Y31" s="58"/>
      <c r="Z31" s="58"/>
      <c r="AA31" s="61"/>
      <c r="AB31" s="80"/>
      <c r="AC31" s="58"/>
      <c r="AD31" s="58"/>
      <c r="AE31" s="61"/>
      <c r="AF31" s="80"/>
      <c r="AG31" s="58"/>
      <c r="AH31" s="58"/>
      <c r="AI31" s="58"/>
      <c r="AJ31" s="58"/>
      <c r="AK31" s="89"/>
      <c r="AL31" s="80"/>
      <c r="AM31" s="58"/>
      <c r="AN31" s="61"/>
      <c r="AO31" s="58"/>
      <c r="AP31" s="58"/>
      <c r="AQ31" s="57"/>
      <c r="AR31" s="80"/>
      <c r="AS31" s="59"/>
      <c r="AT31" s="58"/>
      <c r="AU31" s="89"/>
      <c r="AV31" s="44"/>
      <c r="AW31" s="89"/>
    </row>
    <row r="32" spans="1:49" ht="21" customHeight="1" x14ac:dyDescent="0.3">
      <c r="A32" s="450" t="s">
        <v>212</v>
      </c>
      <c r="B32" s="41" t="s">
        <v>335</v>
      </c>
      <c r="C32" s="35">
        <f>SUM(D32:AW32)</f>
        <v>285</v>
      </c>
      <c r="D32" s="36">
        <f t="shared" ref="D32:AW32" si="12">SUM(D33:D94)</f>
        <v>6</v>
      </c>
      <c r="E32" s="37">
        <f t="shared" si="12"/>
        <v>3</v>
      </c>
      <c r="F32" s="37">
        <f t="shared" si="12"/>
        <v>6</v>
      </c>
      <c r="G32" s="40">
        <f t="shared" si="12"/>
        <v>4</v>
      </c>
      <c r="H32" s="77">
        <f t="shared" si="12"/>
        <v>13</v>
      </c>
      <c r="I32" s="38">
        <f t="shared" si="12"/>
        <v>9</v>
      </c>
      <c r="J32" s="38">
        <f t="shared" si="12"/>
        <v>6</v>
      </c>
      <c r="K32" s="39">
        <f t="shared" si="12"/>
        <v>7</v>
      </c>
      <c r="L32" s="40">
        <f t="shared" si="12"/>
        <v>8</v>
      </c>
      <c r="M32" s="77">
        <f t="shared" si="12"/>
        <v>7</v>
      </c>
      <c r="N32" s="38">
        <f t="shared" si="12"/>
        <v>6</v>
      </c>
      <c r="O32" s="38">
        <f t="shared" si="12"/>
        <v>5</v>
      </c>
      <c r="P32" s="38">
        <f t="shared" si="12"/>
        <v>6</v>
      </c>
      <c r="Q32" s="38">
        <f t="shared" si="12"/>
        <v>8</v>
      </c>
      <c r="R32" s="40">
        <f t="shared" si="12"/>
        <v>6</v>
      </c>
      <c r="S32" s="88">
        <f t="shared" si="12"/>
        <v>7</v>
      </c>
      <c r="T32" s="37">
        <f t="shared" si="12"/>
        <v>6</v>
      </c>
      <c r="U32" s="37">
        <f t="shared" si="12"/>
        <v>8</v>
      </c>
      <c r="V32" s="37">
        <f t="shared" si="12"/>
        <v>4</v>
      </c>
      <c r="W32" s="40">
        <f t="shared" si="12"/>
        <v>13</v>
      </c>
      <c r="X32" s="77">
        <f t="shared" si="12"/>
        <v>9</v>
      </c>
      <c r="Y32" s="38">
        <f t="shared" si="12"/>
        <v>7</v>
      </c>
      <c r="Z32" s="38">
        <f t="shared" si="12"/>
        <v>10</v>
      </c>
      <c r="AA32" s="40">
        <f t="shared" si="12"/>
        <v>4</v>
      </c>
      <c r="AB32" s="77">
        <f t="shared" si="12"/>
        <v>6</v>
      </c>
      <c r="AC32" s="38">
        <f t="shared" si="12"/>
        <v>6</v>
      </c>
      <c r="AD32" s="38">
        <f t="shared" si="12"/>
        <v>6</v>
      </c>
      <c r="AE32" s="40">
        <f t="shared" si="12"/>
        <v>6</v>
      </c>
      <c r="AF32" s="77">
        <f t="shared" si="12"/>
        <v>7</v>
      </c>
      <c r="AG32" s="38">
        <f t="shared" si="12"/>
        <v>6</v>
      </c>
      <c r="AH32" s="38">
        <f t="shared" si="12"/>
        <v>7</v>
      </c>
      <c r="AI32" s="38">
        <f t="shared" si="12"/>
        <v>6</v>
      </c>
      <c r="AJ32" s="38">
        <f t="shared" si="12"/>
        <v>4</v>
      </c>
      <c r="AK32" s="63">
        <f t="shared" si="12"/>
        <v>5</v>
      </c>
      <c r="AL32" s="77">
        <f t="shared" si="12"/>
        <v>7</v>
      </c>
      <c r="AM32" s="38">
        <f t="shared" si="12"/>
        <v>5</v>
      </c>
      <c r="AN32" s="40">
        <f t="shared" si="12"/>
        <v>5</v>
      </c>
      <c r="AO32" s="38">
        <f t="shared" si="12"/>
        <v>4</v>
      </c>
      <c r="AP32" s="38">
        <f t="shared" si="12"/>
        <v>4</v>
      </c>
      <c r="AQ32" s="37">
        <f t="shared" si="12"/>
        <v>4</v>
      </c>
      <c r="AR32" s="77">
        <f t="shared" si="12"/>
        <v>5</v>
      </c>
      <c r="AS32" s="38">
        <f t="shared" si="12"/>
        <v>5</v>
      </c>
      <c r="AT32" s="38">
        <f t="shared" si="12"/>
        <v>4</v>
      </c>
      <c r="AU32" s="40">
        <f t="shared" si="12"/>
        <v>4</v>
      </c>
      <c r="AV32" s="36">
        <f t="shared" si="12"/>
        <v>7</v>
      </c>
      <c r="AW32" s="63">
        <f t="shared" si="12"/>
        <v>4</v>
      </c>
    </row>
    <row r="33" spans="1:49" ht="21" customHeight="1" x14ac:dyDescent="0.3">
      <c r="A33" s="456"/>
      <c r="B33" s="55" t="s">
        <v>213</v>
      </c>
      <c r="C33" s="56">
        <f t="shared" si="7"/>
        <v>58</v>
      </c>
      <c r="D33" s="390">
        <v>5</v>
      </c>
      <c r="E33" s="391">
        <v>1</v>
      </c>
      <c r="F33" s="391">
        <v>2</v>
      </c>
      <c r="G33" s="392">
        <v>4</v>
      </c>
      <c r="H33" s="393">
        <v>8</v>
      </c>
      <c r="I33" s="388">
        <v>2</v>
      </c>
      <c r="J33" s="388">
        <v>1</v>
      </c>
      <c r="K33" s="394"/>
      <c r="L33" s="392"/>
      <c r="M33" s="393">
        <v>5</v>
      </c>
      <c r="N33" s="388">
        <v>2</v>
      </c>
      <c r="O33" s="388">
        <v>3</v>
      </c>
      <c r="P33" s="388"/>
      <c r="Q33" s="388"/>
      <c r="R33" s="392"/>
      <c r="S33" s="393">
        <v>4</v>
      </c>
      <c r="T33" s="390">
        <v>3</v>
      </c>
      <c r="U33" s="388">
        <v>1</v>
      </c>
      <c r="V33" s="388"/>
      <c r="W33" s="395"/>
      <c r="X33" s="393"/>
      <c r="Y33" s="388">
        <v>1</v>
      </c>
      <c r="Z33" s="388">
        <v>1</v>
      </c>
      <c r="AA33" s="392">
        <v>2</v>
      </c>
      <c r="AB33" s="393">
        <v>1</v>
      </c>
      <c r="AC33" s="388"/>
      <c r="AD33" s="388"/>
      <c r="AE33" s="392"/>
      <c r="AF33" s="393"/>
      <c r="AG33" s="388">
        <v>1</v>
      </c>
      <c r="AH33" s="388"/>
      <c r="AI33" s="388"/>
      <c r="AJ33" s="388"/>
      <c r="AK33" s="395"/>
      <c r="AL33" s="393">
        <v>1</v>
      </c>
      <c r="AM33" s="388">
        <v>1</v>
      </c>
      <c r="AN33" s="392">
        <v>1</v>
      </c>
      <c r="AO33" s="388">
        <v>1</v>
      </c>
      <c r="AP33" s="388"/>
      <c r="AQ33" s="391"/>
      <c r="AR33" s="393">
        <v>1</v>
      </c>
      <c r="AS33" s="394"/>
      <c r="AT33" s="388"/>
      <c r="AU33" s="395">
        <v>1</v>
      </c>
      <c r="AV33" s="390">
        <v>4</v>
      </c>
      <c r="AW33" s="395">
        <v>1</v>
      </c>
    </row>
    <row r="34" spans="1:49" ht="21" customHeight="1" x14ac:dyDescent="0.3">
      <c r="A34" s="456"/>
      <c r="B34" s="55" t="s">
        <v>215</v>
      </c>
      <c r="C34" s="56">
        <f t="shared" si="7"/>
        <v>7</v>
      </c>
      <c r="D34" s="390"/>
      <c r="E34" s="391"/>
      <c r="F34" s="391"/>
      <c r="G34" s="392"/>
      <c r="H34" s="393"/>
      <c r="I34" s="388"/>
      <c r="J34" s="388"/>
      <c r="K34" s="394"/>
      <c r="L34" s="392"/>
      <c r="M34" s="393">
        <v>1</v>
      </c>
      <c r="N34" s="388"/>
      <c r="O34" s="388"/>
      <c r="P34" s="388"/>
      <c r="Q34" s="388">
        <v>4</v>
      </c>
      <c r="R34" s="392">
        <v>2</v>
      </c>
      <c r="S34" s="393"/>
      <c r="T34" s="390"/>
      <c r="U34" s="388"/>
      <c r="V34" s="388"/>
      <c r="W34" s="395"/>
      <c r="X34" s="393"/>
      <c r="Y34" s="388"/>
      <c r="Z34" s="388"/>
      <c r="AA34" s="392"/>
      <c r="AB34" s="393"/>
      <c r="AC34" s="388"/>
      <c r="AD34" s="388"/>
      <c r="AE34" s="392"/>
      <c r="AF34" s="393"/>
      <c r="AG34" s="388"/>
      <c r="AH34" s="388"/>
      <c r="AI34" s="388"/>
      <c r="AJ34" s="388"/>
      <c r="AK34" s="395"/>
      <c r="AL34" s="393"/>
      <c r="AM34" s="388"/>
      <c r="AN34" s="392"/>
      <c r="AO34" s="388"/>
      <c r="AP34" s="388"/>
      <c r="AQ34" s="391"/>
      <c r="AR34" s="393"/>
      <c r="AS34" s="394"/>
      <c r="AT34" s="388"/>
      <c r="AU34" s="395"/>
      <c r="AV34" s="390"/>
      <c r="AW34" s="395"/>
    </row>
    <row r="35" spans="1:49" ht="21" customHeight="1" x14ac:dyDescent="0.3">
      <c r="A35" s="456"/>
      <c r="B35" s="55" t="s">
        <v>241</v>
      </c>
      <c r="C35" s="56">
        <f t="shared" si="7"/>
        <v>7</v>
      </c>
      <c r="D35" s="390"/>
      <c r="E35" s="391"/>
      <c r="F35" s="391"/>
      <c r="G35" s="392"/>
      <c r="H35" s="393"/>
      <c r="I35" s="388"/>
      <c r="J35" s="388"/>
      <c r="K35" s="394"/>
      <c r="L35" s="392"/>
      <c r="M35" s="393"/>
      <c r="N35" s="388"/>
      <c r="O35" s="388"/>
      <c r="P35" s="388"/>
      <c r="Q35" s="388"/>
      <c r="R35" s="392"/>
      <c r="S35" s="393"/>
      <c r="T35" s="390"/>
      <c r="U35" s="388"/>
      <c r="V35" s="388"/>
      <c r="W35" s="395"/>
      <c r="X35" s="393">
        <v>6</v>
      </c>
      <c r="Y35" s="388"/>
      <c r="Z35" s="388">
        <v>1</v>
      </c>
      <c r="AA35" s="392"/>
      <c r="AB35" s="393"/>
      <c r="AC35" s="388"/>
      <c r="AD35" s="388"/>
      <c r="AE35" s="392"/>
      <c r="AF35" s="393"/>
      <c r="AG35" s="388"/>
      <c r="AH35" s="388"/>
      <c r="AI35" s="388"/>
      <c r="AJ35" s="388"/>
      <c r="AK35" s="395"/>
      <c r="AL35" s="393"/>
      <c r="AM35" s="388"/>
      <c r="AN35" s="392"/>
      <c r="AO35" s="388"/>
      <c r="AP35" s="388"/>
      <c r="AQ35" s="391"/>
      <c r="AR35" s="393"/>
      <c r="AS35" s="394"/>
      <c r="AT35" s="388"/>
      <c r="AU35" s="395"/>
      <c r="AV35" s="390"/>
      <c r="AW35" s="395"/>
    </row>
    <row r="36" spans="1:49" ht="21" customHeight="1" x14ac:dyDescent="0.3">
      <c r="A36" s="456"/>
      <c r="B36" s="55" t="s">
        <v>219</v>
      </c>
      <c r="C36" s="56">
        <f t="shared" si="7"/>
        <v>1</v>
      </c>
      <c r="D36" s="390"/>
      <c r="E36" s="391"/>
      <c r="F36" s="391"/>
      <c r="G36" s="392"/>
      <c r="H36" s="393"/>
      <c r="I36" s="388"/>
      <c r="J36" s="388"/>
      <c r="K36" s="394"/>
      <c r="L36" s="392"/>
      <c r="M36" s="393"/>
      <c r="N36" s="388"/>
      <c r="O36" s="388"/>
      <c r="P36" s="388"/>
      <c r="Q36" s="388"/>
      <c r="R36" s="392"/>
      <c r="S36" s="393"/>
      <c r="T36" s="390"/>
      <c r="U36" s="388"/>
      <c r="V36" s="388"/>
      <c r="W36" s="395"/>
      <c r="X36" s="393"/>
      <c r="Y36" s="388"/>
      <c r="Z36" s="388"/>
      <c r="AA36" s="392"/>
      <c r="AB36" s="393"/>
      <c r="AC36" s="388"/>
      <c r="AD36" s="388"/>
      <c r="AE36" s="392"/>
      <c r="AF36" s="393"/>
      <c r="AG36" s="388"/>
      <c r="AH36" s="388"/>
      <c r="AI36" s="388"/>
      <c r="AJ36" s="388"/>
      <c r="AK36" s="395"/>
      <c r="AL36" s="393">
        <v>1</v>
      </c>
      <c r="AM36" s="388"/>
      <c r="AN36" s="392"/>
      <c r="AO36" s="388"/>
      <c r="AP36" s="388"/>
      <c r="AQ36" s="391"/>
      <c r="AR36" s="393"/>
      <c r="AS36" s="394"/>
      <c r="AT36" s="388"/>
      <c r="AU36" s="395"/>
      <c r="AV36" s="390"/>
      <c r="AW36" s="395"/>
    </row>
    <row r="37" spans="1:49" ht="21" customHeight="1" x14ac:dyDescent="0.3">
      <c r="A37" s="456"/>
      <c r="B37" s="55" t="s">
        <v>248</v>
      </c>
      <c r="C37" s="56">
        <f t="shared" si="7"/>
        <v>6</v>
      </c>
      <c r="D37" s="390"/>
      <c r="E37" s="391"/>
      <c r="F37" s="391"/>
      <c r="G37" s="392"/>
      <c r="H37" s="393"/>
      <c r="I37" s="388"/>
      <c r="J37" s="388"/>
      <c r="K37" s="394"/>
      <c r="L37" s="392"/>
      <c r="M37" s="393"/>
      <c r="N37" s="388"/>
      <c r="O37" s="388"/>
      <c r="P37" s="388"/>
      <c r="Q37" s="388"/>
      <c r="R37" s="392"/>
      <c r="S37" s="393"/>
      <c r="T37" s="390"/>
      <c r="U37" s="388"/>
      <c r="V37" s="388"/>
      <c r="W37" s="395"/>
      <c r="X37" s="393"/>
      <c r="Y37" s="388"/>
      <c r="Z37" s="388"/>
      <c r="AA37" s="392"/>
      <c r="AB37" s="393"/>
      <c r="AC37" s="388">
        <v>2</v>
      </c>
      <c r="AD37" s="388">
        <v>4</v>
      </c>
      <c r="AE37" s="392"/>
      <c r="AF37" s="393"/>
      <c r="AG37" s="388"/>
      <c r="AH37" s="388"/>
      <c r="AI37" s="388"/>
      <c r="AJ37" s="388"/>
      <c r="AK37" s="395"/>
      <c r="AL37" s="393"/>
      <c r="AM37" s="388"/>
      <c r="AN37" s="392"/>
      <c r="AO37" s="388"/>
      <c r="AP37" s="388"/>
      <c r="AQ37" s="391"/>
      <c r="AR37" s="393"/>
      <c r="AS37" s="394"/>
      <c r="AT37" s="388"/>
      <c r="AU37" s="395"/>
      <c r="AV37" s="390"/>
      <c r="AW37" s="395"/>
    </row>
    <row r="38" spans="1:49" ht="21" customHeight="1" x14ac:dyDescent="0.3">
      <c r="A38" s="456"/>
      <c r="B38" s="55" t="s">
        <v>217</v>
      </c>
      <c r="C38" s="56">
        <f t="shared" si="7"/>
        <v>3</v>
      </c>
      <c r="D38" s="390"/>
      <c r="E38" s="391"/>
      <c r="F38" s="391"/>
      <c r="G38" s="392"/>
      <c r="H38" s="393"/>
      <c r="I38" s="388"/>
      <c r="J38" s="388"/>
      <c r="K38" s="394"/>
      <c r="L38" s="392"/>
      <c r="M38" s="393"/>
      <c r="N38" s="388"/>
      <c r="O38" s="388"/>
      <c r="P38" s="388"/>
      <c r="Q38" s="388"/>
      <c r="R38" s="392"/>
      <c r="S38" s="393"/>
      <c r="T38" s="390"/>
      <c r="U38" s="388"/>
      <c r="V38" s="388"/>
      <c r="W38" s="395"/>
      <c r="X38" s="393"/>
      <c r="Y38" s="388"/>
      <c r="Z38" s="388"/>
      <c r="AA38" s="392"/>
      <c r="AB38" s="393"/>
      <c r="AC38" s="388"/>
      <c r="AD38" s="388"/>
      <c r="AE38" s="392"/>
      <c r="AF38" s="393">
        <v>3</v>
      </c>
      <c r="AG38" s="388"/>
      <c r="AH38" s="388"/>
      <c r="AI38" s="388"/>
      <c r="AJ38" s="388"/>
      <c r="AK38" s="395"/>
      <c r="AL38" s="393"/>
      <c r="AM38" s="388"/>
      <c r="AN38" s="392"/>
      <c r="AO38" s="388"/>
      <c r="AP38" s="388"/>
      <c r="AQ38" s="391"/>
      <c r="AR38" s="393"/>
      <c r="AS38" s="394"/>
      <c r="AT38" s="388"/>
      <c r="AU38" s="395"/>
      <c r="AV38" s="390"/>
      <c r="AW38" s="395"/>
    </row>
    <row r="39" spans="1:49" ht="21" customHeight="1" x14ac:dyDescent="0.3">
      <c r="A39" s="456"/>
      <c r="B39" s="55" t="s">
        <v>205</v>
      </c>
      <c r="C39" s="56">
        <f t="shared" si="7"/>
        <v>20</v>
      </c>
      <c r="D39" s="390"/>
      <c r="E39" s="391"/>
      <c r="F39" s="391"/>
      <c r="G39" s="392"/>
      <c r="H39" s="393"/>
      <c r="I39" s="388"/>
      <c r="J39" s="388"/>
      <c r="K39" s="394"/>
      <c r="L39" s="392">
        <v>3</v>
      </c>
      <c r="M39" s="393"/>
      <c r="N39" s="388"/>
      <c r="O39" s="388"/>
      <c r="P39" s="388"/>
      <c r="Q39" s="388"/>
      <c r="R39" s="392"/>
      <c r="S39" s="393"/>
      <c r="T39" s="390"/>
      <c r="U39" s="388"/>
      <c r="V39" s="388"/>
      <c r="W39" s="395"/>
      <c r="X39" s="393"/>
      <c r="Y39" s="388"/>
      <c r="Z39" s="388"/>
      <c r="AA39" s="392"/>
      <c r="AB39" s="393"/>
      <c r="AC39" s="388"/>
      <c r="AD39" s="388"/>
      <c r="AE39" s="392">
        <v>1</v>
      </c>
      <c r="AF39" s="393"/>
      <c r="AG39" s="388"/>
      <c r="AH39" s="388"/>
      <c r="AI39" s="388"/>
      <c r="AJ39" s="388"/>
      <c r="AK39" s="395"/>
      <c r="AL39" s="393">
        <v>1</v>
      </c>
      <c r="AM39" s="388">
        <v>3</v>
      </c>
      <c r="AN39" s="392">
        <v>2</v>
      </c>
      <c r="AO39" s="388">
        <v>1</v>
      </c>
      <c r="AP39" s="388">
        <v>3</v>
      </c>
      <c r="AQ39" s="391">
        <v>3</v>
      </c>
      <c r="AR39" s="393"/>
      <c r="AS39" s="394"/>
      <c r="AT39" s="388">
        <v>2</v>
      </c>
      <c r="AU39" s="395">
        <v>1</v>
      </c>
      <c r="AV39" s="390"/>
      <c r="AW39" s="395"/>
    </row>
    <row r="40" spans="1:49" ht="21" customHeight="1" x14ac:dyDescent="0.3">
      <c r="A40" s="456"/>
      <c r="B40" s="55" t="s">
        <v>220</v>
      </c>
      <c r="C40" s="56">
        <f t="shared" si="7"/>
        <v>6</v>
      </c>
      <c r="D40" s="390"/>
      <c r="E40" s="391"/>
      <c r="F40" s="391"/>
      <c r="G40" s="392"/>
      <c r="H40" s="393"/>
      <c r="I40" s="388">
        <v>3</v>
      </c>
      <c r="J40" s="388"/>
      <c r="K40" s="394"/>
      <c r="L40" s="392"/>
      <c r="M40" s="393"/>
      <c r="N40" s="388"/>
      <c r="O40" s="388"/>
      <c r="P40" s="388"/>
      <c r="Q40" s="388"/>
      <c r="R40" s="392"/>
      <c r="S40" s="393"/>
      <c r="T40" s="390"/>
      <c r="U40" s="388"/>
      <c r="V40" s="388"/>
      <c r="W40" s="395">
        <v>1</v>
      </c>
      <c r="X40" s="393"/>
      <c r="Y40" s="388"/>
      <c r="Z40" s="388"/>
      <c r="AA40" s="392"/>
      <c r="AB40" s="393"/>
      <c r="AC40" s="388"/>
      <c r="AD40" s="388"/>
      <c r="AE40" s="392"/>
      <c r="AF40" s="393"/>
      <c r="AG40" s="388">
        <v>1</v>
      </c>
      <c r="AH40" s="388"/>
      <c r="AI40" s="388">
        <v>1</v>
      </c>
      <c r="AJ40" s="388">
        <v>0</v>
      </c>
      <c r="AK40" s="395"/>
      <c r="AL40" s="393"/>
      <c r="AM40" s="388"/>
      <c r="AN40" s="392"/>
      <c r="AO40" s="388"/>
      <c r="AP40" s="388"/>
      <c r="AQ40" s="391"/>
      <c r="AR40" s="393"/>
      <c r="AS40" s="394"/>
      <c r="AT40" s="388"/>
      <c r="AU40" s="395"/>
      <c r="AV40" s="390"/>
      <c r="AW40" s="395"/>
    </row>
    <row r="41" spans="1:49" ht="21" customHeight="1" x14ac:dyDescent="0.3">
      <c r="A41" s="456"/>
      <c r="B41" s="55" t="s">
        <v>393</v>
      </c>
      <c r="C41" s="56">
        <f t="shared" si="7"/>
        <v>12</v>
      </c>
      <c r="D41" s="390"/>
      <c r="E41" s="391"/>
      <c r="F41" s="391">
        <v>1</v>
      </c>
      <c r="G41" s="392"/>
      <c r="H41" s="393">
        <v>1</v>
      </c>
      <c r="I41" s="388"/>
      <c r="J41" s="388"/>
      <c r="K41" s="394"/>
      <c r="L41" s="392"/>
      <c r="M41" s="393"/>
      <c r="N41" s="388"/>
      <c r="O41" s="388">
        <v>1</v>
      </c>
      <c r="P41" s="388"/>
      <c r="Q41" s="388">
        <v>4</v>
      </c>
      <c r="R41" s="392">
        <v>4</v>
      </c>
      <c r="S41" s="393"/>
      <c r="T41" s="390"/>
      <c r="U41" s="388"/>
      <c r="V41" s="388"/>
      <c r="W41" s="395"/>
      <c r="X41" s="393"/>
      <c r="Y41" s="388"/>
      <c r="Z41" s="388"/>
      <c r="AA41" s="392"/>
      <c r="AB41" s="393"/>
      <c r="AC41" s="388"/>
      <c r="AD41" s="388"/>
      <c r="AE41" s="392"/>
      <c r="AF41" s="393"/>
      <c r="AG41" s="388"/>
      <c r="AH41" s="388"/>
      <c r="AI41" s="388"/>
      <c r="AJ41" s="388"/>
      <c r="AK41" s="395"/>
      <c r="AL41" s="393"/>
      <c r="AM41" s="388"/>
      <c r="AN41" s="392">
        <v>1</v>
      </c>
      <c r="AO41" s="388"/>
      <c r="AP41" s="388"/>
      <c r="AQ41" s="391"/>
      <c r="AR41" s="393"/>
      <c r="AS41" s="396"/>
      <c r="AT41" s="388"/>
      <c r="AU41" s="395"/>
      <c r="AV41" s="390"/>
      <c r="AW41" s="395"/>
    </row>
    <row r="42" spans="1:49" ht="21" customHeight="1" x14ac:dyDescent="0.3">
      <c r="A42" s="456"/>
      <c r="B42" s="55" t="s">
        <v>261</v>
      </c>
      <c r="C42" s="56">
        <f t="shared" si="7"/>
        <v>6</v>
      </c>
      <c r="D42" s="390"/>
      <c r="E42" s="391">
        <v>1</v>
      </c>
      <c r="F42" s="391"/>
      <c r="G42" s="392"/>
      <c r="H42" s="393"/>
      <c r="I42" s="388"/>
      <c r="J42" s="388"/>
      <c r="K42" s="394">
        <v>1</v>
      </c>
      <c r="L42" s="392"/>
      <c r="M42" s="393">
        <v>1</v>
      </c>
      <c r="N42" s="388"/>
      <c r="O42" s="388"/>
      <c r="P42" s="388">
        <v>1</v>
      </c>
      <c r="Q42" s="388"/>
      <c r="R42" s="392"/>
      <c r="S42" s="393"/>
      <c r="T42" s="388">
        <v>1</v>
      </c>
      <c r="U42" s="388"/>
      <c r="V42" s="388"/>
      <c r="W42" s="395"/>
      <c r="X42" s="393"/>
      <c r="Y42" s="388"/>
      <c r="Z42" s="388"/>
      <c r="AA42" s="392"/>
      <c r="AB42" s="393"/>
      <c r="AC42" s="388"/>
      <c r="AD42" s="388"/>
      <c r="AE42" s="392"/>
      <c r="AF42" s="393"/>
      <c r="AG42" s="388"/>
      <c r="AH42" s="388"/>
      <c r="AI42" s="388"/>
      <c r="AJ42" s="388"/>
      <c r="AK42" s="395"/>
      <c r="AL42" s="393"/>
      <c r="AM42" s="388"/>
      <c r="AN42" s="392"/>
      <c r="AO42" s="388"/>
      <c r="AP42" s="388"/>
      <c r="AQ42" s="391"/>
      <c r="AR42" s="393"/>
      <c r="AS42" s="394"/>
      <c r="AT42" s="388"/>
      <c r="AU42" s="395"/>
      <c r="AV42" s="390">
        <v>1</v>
      </c>
      <c r="AW42" s="395"/>
    </row>
    <row r="43" spans="1:49" ht="21" customHeight="1" x14ac:dyDescent="0.3">
      <c r="A43" s="456"/>
      <c r="B43" s="55" t="s">
        <v>237</v>
      </c>
      <c r="C43" s="56">
        <f t="shared" si="7"/>
        <v>17</v>
      </c>
      <c r="D43" s="390"/>
      <c r="E43" s="391"/>
      <c r="F43" s="391">
        <v>2</v>
      </c>
      <c r="G43" s="392"/>
      <c r="H43" s="393">
        <v>1</v>
      </c>
      <c r="I43" s="388"/>
      <c r="J43" s="388"/>
      <c r="K43" s="394"/>
      <c r="L43" s="392"/>
      <c r="M43" s="393"/>
      <c r="N43" s="388"/>
      <c r="O43" s="388"/>
      <c r="P43" s="388"/>
      <c r="Q43" s="388"/>
      <c r="R43" s="392"/>
      <c r="S43" s="393"/>
      <c r="T43" s="390"/>
      <c r="U43" s="388"/>
      <c r="V43" s="388"/>
      <c r="W43" s="395"/>
      <c r="X43" s="393">
        <v>3</v>
      </c>
      <c r="Y43" s="388">
        <v>2</v>
      </c>
      <c r="Z43" s="388">
        <v>8</v>
      </c>
      <c r="AA43" s="392"/>
      <c r="AB43" s="393"/>
      <c r="AC43" s="388"/>
      <c r="AD43" s="388"/>
      <c r="AE43" s="392"/>
      <c r="AF43" s="393"/>
      <c r="AG43" s="388"/>
      <c r="AH43" s="388"/>
      <c r="AI43" s="388"/>
      <c r="AJ43" s="388"/>
      <c r="AK43" s="395"/>
      <c r="AL43" s="393"/>
      <c r="AM43" s="388"/>
      <c r="AN43" s="392"/>
      <c r="AO43" s="388"/>
      <c r="AP43" s="388"/>
      <c r="AQ43" s="391"/>
      <c r="AR43" s="393"/>
      <c r="AS43" s="394"/>
      <c r="AT43" s="388"/>
      <c r="AU43" s="395"/>
      <c r="AV43" s="390">
        <v>1</v>
      </c>
      <c r="AW43" s="395"/>
    </row>
    <row r="44" spans="1:49" ht="21" customHeight="1" x14ac:dyDescent="0.3">
      <c r="A44" s="456"/>
      <c r="B44" s="55" t="s">
        <v>251</v>
      </c>
      <c r="C44" s="56">
        <f t="shared" si="7"/>
        <v>8</v>
      </c>
      <c r="D44" s="390"/>
      <c r="E44" s="391"/>
      <c r="F44" s="391"/>
      <c r="G44" s="392"/>
      <c r="H44" s="393"/>
      <c r="I44" s="388"/>
      <c r="J44" s="388"/>
      <c r="K44" s="394"/>
      <c r="L44" s="392"/>
      <c r="M44" s="393"/>
      <c r="N44" s="388"/>
      <c r="O44" s="388"/>
      <c r="P44" s="388"/>
      <c r="Q44" s="388"/>
      <c r="R44" s="392"/>
      <c r="S44" s="393"/>
      <c r="T44" s="390"/>
      <c r="U44" s="388"/>
      <c r="V44" s="388"/>
      <c r="W44" s="395">
        <v>7</v>
      </c>
      <c r="X44" s="393"/>
      <c r="Y44" s="388"/>
      <c r="Z44" s="388"/>
      <c r="AA44" s="392">
        <v>1</v>
      </c>
      <c r="AB44" s="393"/>
      <c r="AC44" s="388"/>
      <c r="AD44" s="388"/>
      <c r="AE44" s="392"/>
      <c r="AF44" s="393"/>
      <c r="AG44" s="388"/>
      <c r="AH44" s="388"/>
      <c r="AI44" s="388"/>
      <c r="AJ44" s="388"/>
      <c r="AK44" s="395"/>
      <c r="AL44" s="393"/>
      <c r="AM44" s="388"/>
      <c r="AN44" s="392"/>
      <c r="AO44" s="388"/>
      <c r="AP44" s="388"/>
      <c r="AQ44" s="391"/>
      <c r="AR44" s="393"/>
      <c r="AS44" s="394"/>
      <c r="AT44" s="388"/>
      <c r="AU44" s="395"/>
      <c r="AV44" s="390"/>
      <c r="AW44" s="395"/>
    </row>
    <row r="45" spans="1:49" ht="21" customHeight="1" x14ac:dyDescent="0.3">
      <c r="A45" s="456"/>
      <c r="B45" s="55" t="s">
        <v>247</v>
      </c>
      <c r="C45" s="56">
        <f t="shared" si="7"/>
        <v>6</v>
      </c>
      <c r="D45" s="390"/>
      <c r="E45" s="391"/>
      <c r="F45" s="391"/>
      <c r="G45" s="392"/>
      <c r="H45" s="393"/>
      <c r="I45" s="388"/>
      <c r="J45" s="388"/>
      <c r="K45" s="394"/>
      <c r="L45" s="392"/>
      <c r="M45" s="393"/>
      <c r="N45" s="388">
        <v>2</v>
      </c>
      <c r="O45" s="388"/>
      <c r="P45" s="388">
        <v>2</v>
      </c>
      <c r="Q45" s="388"/>
      <c r="R45" s="392"/>
      <c r="S45" s="393"/>
      <c r="T45" s="390"/>
      <c r="U45" s="388"/>
      <c r="V45" s="388"/>
      <c r="W45" s="395"/>
      <c r="X45" s="393"/>
      <c r="Y45" s="388"/>
      <c r="Z45" s="388"/>
      <c r="AA45" s="392"/>
      <c r="AB45" s="393"/>
      <c r="AC45" s="388"/>
      <c r="AD45" s="388"/>
      <c r="AE45" s="392"/>
      <c r="AF45" s="393"/>
      <c r="AG45" s="388"/>
      <c r="AH45" s="388"/>
      <c r="AI45" s="388"/>
      <c r="AJ45" s="388"/>
      <c r="AK45" s="395"/>
      <c r="AL45" s="393"/>
      <c r="AM45" s="388"/>
      <c r="AN45" s="392"/>
      <c r="AO45" s="388">
        <v>1</v>
      </c>
      <c r="AP45" s="388"/>
      <c r="AQ45" s="391"/>
      <c r="AR45" s="393"/>
      <c r="AS45" s="388">
        <v>1</v>
      </c>
      <c r="AT45" s="388"/>
      <c r="AU45" s="395"/>
      <c r="AV45" s="390"/>
      <c r="AW45" s="395"/>
    </row>
    <row r="46" spans="1:49" ht="21" customHeight="1" x14ac:dyDescent="0.3">
      <c r="A46" s="456"/>
      <c r="B46" s="55" t="s">
        <v>249</v>
      </c>
      <c r="C46" s="56">
        <f t="shared" si="7"/>
        <v>3</v>
      </c>
      <c r="D46" s="390"/>
      <c r="E46" s="391"/>
      <c r="F46" s="391"/>
      <c r="G46" s="392"/>
      <c r="H46" s="393"/>
      <c r="I46" s="388"/>
      <c r="J46" s="388"/>
      <c r="K46" s="394"/>
      <c r="L46" s="392"/>
      <c r="M46" s="393"/>
      <c r="N46" s="388"/>
      <c r="O46" s="388"/>
      <c r="P46" s="388"/>
      <c r="Q46" s="388"/>
      <c r="R46" s="392"/>
      <c r="S46" s="393"/>
      <c r="T46" s="390"/>
      <c r="U46" s="388"/>
      <c r="V46" s="388"/>
      <c r="W46" s="395"/>
      <c r="X46" s="393"/>
      <c r="Y46" s="388"/>
      <c r="Z46" s="388"/>
      <c r="AA46" s="392"/>
      <c r="AB46" s="393"/>
      <c r="AC46" s="388"/>
      <c r="AD46" s="388"/>
      <c r="AE46" s="392"/>
      <c r="AF46" s="393"/>
      <c r="AG46" s="388"/>
      <c r="AH46" s="388"/>
      <c r="AI46" s="388"/>
      <c r="AJ46" s="388">
        <v>1</v>
      </c>
      <c r="AK46" s="395">
        <v>2</v>
      </c>
      <c r="AL46" s="393"/>
      <c r="AM46" s="388"/>
      <c r="AN46" s="392"/>
      <c r="AO46" s="388"/>
      <c r="AP46" s="388"/>
      <c r="AQ46" s="391"/>
      <c r="AR46" s="393"/>
      <c r="AS46" s="394"/>
      <c r="AT46" s="388"/>
      <c r="AU46" s="395"/>
      <c r="AV46" s="390"/>
      <c r="AW46" s="395"/>
    </row>
    <row r="47" spans="1:49" ht="21" customHeight="1" x14ac:dyDescent="0.3">
      <c r="A47" s="456"/>
      <c r="B47" s="55" t="s">
        <v>238</v>
      </c>
      <c r="C47" s="56">
        <f t="shared" si="7"/>
        <v>5</v>
      </c>
      <c r="D47" s="390"/>
      <c r="E47" s="391"/>
      <c r="F47" s="391"/>
      <c r="G47" s="392"/>
      <c r="H47" s="393"/>
      <c r="I47" s="388"/>
      <c r="J47" s="388"/>
      <c r="K47" s="394"/>
      <c r="L47" s="392"/>
      <c r="M47" s="393"/>
      <c r="N47" s="388"/>
      <c r="O47" s="388"/>
      <c r="P47" s="388"/>
      <c r="Q47" s="388"/>
      <c r="R47" s="392"/>
      <c r="S47" s="393"/>
      <c r="T47" s="390"/>
      <c r="U47" s="388"/>
      <c r="V47" s="388"/>
      <c r="W47" s="395"/>
      <c r="X47" s="393"/>
      <c r="Y47" s="388"/>
      <c r="Z47" s="388"/>
      <c r="AA47" s="392"/>
      <c r="AB47" s="393">
        <v>2</v>
      </c>
      <c r="AC47" s="388">
        <v>3</v>
      </c>
      <c r="AD47" s="388"/>
      <c r="AE47" s="392"/>
      <c r="AF47" s="393"/>
      <c r="AG47" s="388"/>
      <c r="AH47" s="388"/>
      <c r="AI47" s="388"/>
      <c r="AJ47" s="388"/>
      <c r="AK47" s="395"/>
      <c r="AL47" s="393"/>
      <c r="AM47" s="388"/>
      <c r="AN47" s="392"/>
      <c r="AO47" s="388"/>
      <c r="AP47" s="388"/>
      <c r="AQ47" s="391"/>
      <c r="AR47" s="393"/>
      <c r="AS47" s="394"/>
      <c r="AT47" s="388"/>
      <c r="AU47" s="395"/>
      <c r="AV47" s="390"/>
      <c r="AW47" s="395"/>
    </row>
    <row r="48" spans="1:49" ht="21" customHeight="1" x14ac:dyDescent="0.3">
      <c r="A48" s="456"/>
      <c r="B48" s="55" t="s">
        <v>239</v>
      </c>
      <c r="C48" s="56">
        <f t="shared" si="7"/>
        <v>10</v>
      </c>
      <c r="D48" s="390"/>
      <c r="E48" s="391"/>
      <c r="F48" s="391"/>
      <c r="G48" s="392"/>
      <c r="H48" s="393"/>
      <c r="I48" s="388"/>
      <c r="J48" s="388"/>
      <c r="K48" s="394"/>
      <c r="L48" s="392"/>
      <c r="M48" s="393"/>
      <c r="N48" s="388">
        <v>1</v>
      </c>
      <c r="O48" s="388"/>
      <c r="P48" s="388"/>
      <c r="Q48" s="388"/>
      <c r="R48" s="392"/>
      <c r="S48" s="393"/>
      <c r="T48" s="390"/>
      <c r="U48" s="388"/>
      <c r="V48" s="388"/>
      <c r="W48" s="395"/>
      <c r="X48" s="393"/>
      <c r="Y48" s="388"/>
      <c r="Z48" s="388"/>
      <c r="AA48" s="392"/>
      <c r="AB48" s="393"/>
      <c r="AC48" s="388"/>
      <c r="AD48" s="388"/>
      <c r="AE48" s="392"/>
      <c r="AF48" s="393">
        <v>3</v>
      </c>
      <c r="AG48" s="388">
        <v>3</v>
      </c>
      <c r="AH48" s="388">
        <v>2</v>
      </c>
      <c r="AI48" s="388">
        <v>1</v>
      </c>
      <c r="AJ48" s="388"/>
      <c r="AK48" s="395"/>
      <c r="AL48" s="393"/>
      <c r="AM48" s="388"/>
      <c r="AN48" s="392"/>
      <c r="AO48" s="388"/>
      <c r="AP48" s="388"/>
      <c r="AQ48" s="391"/>
      <c r="AR48" s="393"/>
      <c r="AS48" s="394"/>
      <c r="AT48" s="388"/>
      <c r="AU48" s="395"/>
      <c r="AV48" s="390"/>
      <c r="AW48" s="395"/>
    </row>
    <row r="49" spans="1:49" ht="21" customHeight="1" x14ac:dyDescent="0.3">
      <c r="A49" s="456"/>
      <c r="B49" s="55" t="s">
        <v>244</v>
      </c>
      <c r="C49" s="56">
        <f t="shared" si="7"/>
        <v>27</v>
      </c>
      <c r="D49" s="390"/>
      <c r="E49" s="391"/>
      <c r="F49" s="391">
        <v>1</v>
      </c>
      <c r="G49" s="392"/>
      <c r="H49" s="393"/>
      <c r="I49" s="388">
        <v>3</v>
      </c>
      <c r="J49" s="388">
        <v>1</v>
      </c>
      <c r="K49" s="394"/>
      <c r="L49" s="392">
        <v>2</v>
      </c>
      <c r="M49" s="393"/>
      <c r="N49" s="388"/>
      <c r="O49" s="388">
        <v>1</v>
      </c>
      <c r="P49" s="388"/>
      <c r="Q49" s="388"/>
      <c r="R49" s="392"/>
      <c r="S49" s="393">
        <v>1</v>
      </c>
      <c r="T49" s="390">
        <v>1</v>
      </c>
      <c r="U49" s="388">
        <v>2</v>
      </c>
      <c r="V49" s="388"/>
      <c r="W49" s="395"/>
      <c r="X49" s="393"/>
      <c r="Y49" s="388"/>
      <c r="Z49" s="388"/>
      <c r="AA49" s="392">
        <v>1</v>
      </c>
      <c r="AB49" s="393">
        <v>1</v>
      </c>
      <c r="AC49" s="388"/>
      <c r="AD49" s="388"/>
      <c r="AE49" s="392">
        <v>3</v>
      </c>
      <c r="AF49" s="393"/>
      <c r="AG49" s="388"/>
      <c r="AH49" s="388"/>
      <c r="AI49" s="388">
        <v>1</v>
      </c>
      <c r="AJ49" s="388"/>
      <c r="AK49" s="395"/>
      <c r="AL49" s="393">
        <v>1</v>
      </c>
      <c r="AM49" s="388">
        <v>1</v>
      </c>
      <c r="AN49" s="392"/>
      <c r="AO49" s="388">
        <v>1</v>
      </c>
      <c r="AP49" s="388">
        <v>1</v>
      </c>
      <c r="AQ49" s="391"/>
      <c r="AR49" s="393">
        <v>1</v>
      </c>
      <c r="AS49" s="388">
        <v>1</v>
      </c>
      <c r="AT49" s="388">
        <v>1</v>
      </c>
      <c r="AU49" s="395"/>
      <c r="AV49" s="390"/>
      <c r="AW49" s="395">
        <v>2</v>
      </c>
    </row>
    <row r="50" spans="1:49" ht="21" customHeight="1" x14ac:dyDescent="0.3">
      <c r="A50" s="456"/>
      <c r="B50" s="55" t="s">
        <v>287</v>
      </c>
      <c r="C50" s="56">
        <f t="shared" si="7"/>
        <v>6</v>
      </c>
      <c r="D50" s="390"/>
      <c r="E50" s="391"/>
      <c r="F50" s="391"/>
      <c r="G50" s="392"/>
      <c r="H50" s="393"/>
      <c r="I50" s="388"/>
      <c r="J50" s="388"/>
      <c r="K50" s="394"/>
      <c r="L50" s="392">
        <v>2</v>
      </c>
      <c r="M50" s="393"/>
      <c r="N50" s="388"/>
      <c r="O50" s="388"/>
      <c r="P50" s="388"/>
      <c r="Q50" s="388"/>
      <c r="R50" s="392"/>
      <c r="S50" s="393"/>
      <c r="T50" s="390"/>
      <c r="U50" s="388">
        <v>2</v>
      </c>
      <c r="V50" s="388"/>
      <c r="W50" s="395"/>
      <c r="X50" s="393"/>
      <c r="Y50" s="388"/>
      <c r="Z50" s="388"/>
      <c r="AA50" s="392"/>
      <c r="AB50" s="393"/>
      <c r="AC50" s="388"/>
      <c r="AD50" s="388"/>
      <c r="AE50" s="392"/>
      <c r="AF50" s="393"/>
      <c r="AG50" s="388"/>
      <c r="AH50" s="388"/>
      <c r="AI50" s="388"/>
      <c r="AJ50" s="388"/>
      <c r="AK50" s="395"/>
      <c r="AL50" s="393"/>
      <c r="AM50" s="388"/>
      <c r="AN50" s="392">
        <v>1</v>
      </c>
      <c r="AO50" s="388"/>
      <c r="AP50" s="388"/>
      <c r="AQ50" s="391"/>
      <c r="AR50" s="393"/>
      <c r="AS50" s="394">
        <v>1</v>
      </c>
      <c r="AT50" s="388"/>
      <c r="AU50" s="395"/>
      <c r="AV50" s="390"/>
      <c r="AW50" s="395"/>
    </row>
    <row r="51" spans="1:49" ht="21" customHeight="1" x14ac:dyDescent="0.3">
      <c r="A51" s="456"/>
      <c r="B51" s="55" t="s">
        <v>254</v>
      </c>
      <c r="C51" s="56">
        <f t="shared" si="7"/>
        <v>1</v>
      </c>
      <c r="D51" s="390"/>
      <c r="E51" s="391"/>
      <c r="F51" s="391"/>
      <c r="G51" s="392"/>
      <c r="H51" s="393"/>
      <c r="I51" s="388"/>
      <c r="J51" s="388"/>
      <c r="K51" s="394">
        <v>1</v>
      </c>
      <c r="L51" s="392"/>
      <c r="M51" s="393"/>
      <c r="N51" s="388"/>
      <c r="O51" s="388"/>
      <c r="P51" s="388"/>
      <c r="Q51" s="388"/>
      <c r="R51" s="392"/>
      <c r="S51" s="393"/>
      <c r="T51" s="390"/>
      <c r="U51" s="388"/>
      <c r="V51" s="388"/>
      <c r="W51" s="395"/>
      <c r="X51" s="393"/>
      <c r="Y51" s="388"/>
      <c r="Z51" s="388"/>
      <c r="AA51" s="392"/>
      <c r="AB51" s="393"/>
      <c r="AC51" s="388"/>
      <c r="AD51" s="388"/>
      <c r="AE51" s="392"/>
      <c r="AF51" s="393"/>
      <c r="AG51" s="388"/>
      <c r="AH51" s="388"/>
      <c r="AI51" s="388"/>
      <c r="AJ51" s="388"/>
      <c r="AK51" s="395"/>
      <c r="AL51" s="393"/>
      <c r="AM51" s="388"/>
      <c r="AN51" s="392"/>
      <c r="AO51" s="388"/>
      <c r="AP51" s="388"/>
      <c r="AQ51" s="391"/>
      <c r="AR51" s="393"/>
      <c r="AS51" s="394"/>
      <c r="AT51" s="388"/>
      <c r="AU51" s="395"/>
      <c r="AV51" s="390"/>
      <c r="AW51" s="395"/>
    </row>
    <row r="52" spans="1:49" ht="21" customHeight="1" x14ac:dyDescent="0.3">
      <c r="A52" s="456"/>
      <c r="B52" s="55" t="s">
        <v>262</v>
      </c>
      <c r="C52" s="56">
        <f t="shared" si="7"/>
        <v>3</v>
      </c>
      <c r="D52" s="390"/>
      <c r="E52" s="391"/>
      <c r="F52" s="391"/>
      <c r="G52" s="392"/>
      <c r="H52" s="393"/>
      <c r="I52" s="388"/>
      <c r="J52" s="388"/>
      <c r="K52" s="394">
        <v>3</v>
      </c>
      <c r="L52" s="392"/>
      <c r="M52" s="393"/>
      <c r="N52" s="388"/>
      <c r="O52" s="388"/>
      <c r="P52" s="388"/>
      <c r="Q52" s="388"/>
      <c r="R52" s="392"/>
      <c r="S52" s="393"/>
      <c r="T52" s="390"/>
      <c r="U52" s="388"/>
      <c r="V52" s="388"/>
      <c r="W52" s="395"/>
      <c r="X52" s="393"/>
      <c r="Y52" s="388"/>
      <c r="Z52" s="388"/>
      <c r="AA52" s="392"/>
      <c r="AB52" s="393"/>
      <c r="AC52" s="388"/>
      <c r="AD52" s="388"/>
      <c r="AE52" s="392"/>
      <c r="AF52" s="393"/>
      <c r="AG52" s="388"/>
      <c r="AH52" s="388"/>
      <c r="AI52" s="388"/>
      <c r="AJ52" s="388"/>
      <c r="AK52" s="395"/>
      <c r="AL52" s="393"/>
      <c r="AM52" s="388"/>
      <c r="AN52" s="392"/>
      <c r="AO52" s="388"/>
      <c r="AP52" s="388"/>
      <c r="AQ52" s="391"/>
      <c r="AR52" s="393"/>
      <c r="AS52" s="394"/>
      <c r="AT52" s="388"/>
      <c r="AU52" s="395"/>
      <c r="AV52" s="390"/>
      <c r="AW52" s="395"/>
    </row>
    <row r="53" spans="1:49" ht="21" customHeight="1" x14ac:dyDescent="0.3">
      <c r="A53" s="456"/>
      <c r="B53" s="55" t="s">
        <v>274</v>
      </c>
      <c r="C53" s="56">
        <f t="shared" si="7"/>
        <v>2</v>
      </c>
      <c r="D53" s="390"/>
      <c r="E53" s="391"/>
      <c r="F53" s="391"/>
      <c r="G53" s="392"/>
      <c r="H53" s="393"/>
      <c r="I53" s="388"/>
      <c r="J53" s="388"/>
      <c r="K53" s="394"/>
      <c r="L53" s="392"/>
      <c r="M53" s="393"/>
      <c r="N53" s="388"/>
      <c r="O53" s="388"/>
      <c r="P53" s="388"/>
      <c r="Q53" s="388"/>
      <c r="R53" s="392"/>
      <c r="S53" s="393"/>
      <c r="T53" s="390"/>
      <c r="U53" s="388"/>
      <c r="V53" s="388"/>
      <c r="W53" s="395"/>
      <c r="X53" s="393"/>
      <c r="Y53" s="388"/>
      <c r="Z53" s="388"/>
      <c r="AA53" s="392"/>
      <c r="AB53" s="393"/>
      <c r="AC53" s="388"/>
      <c r="AD53" s="388"/>
      <c r="AE53" s="392"/>
      <c r="AF53" s="393">
        <v>1</v>
      </c>
      <c r="AG53" s="388"/>
      <c r="AH53" s="388"/>
      <c r="AI53" s="388"/>
      <c r="AJ53" s="388"/>
      <c r="AK53" s="395"/>
      <c r="AL53" s="393"/>
      <c r="AM53" s="388"/>
      <c r="AN53" s="392"/>
      <c r="AO53" s="388"/>
      <c r="AP53" s="388"/>
      <c r="AQ53" s="391">
        <v>1</v>
      </c>
      <c r="AR53" s="393"/>
      <c r="AS53" s="394"/>
      <c r="AT53" s="388"/>
      <c r="AU53" s="395"/>
      <c r="AV53" s="390"/>
      <c r="AW53" s="395"/>
    </row>
    <row r="54" spans="1:49" ht="21" customHeight="1" x14ac:dyDescent="0.3">
      <c r="A54" s="456"/>
      <c r="B54" s="55" t="s">
        <v>263</v>
      </c>
      <c r="C54" s="56">
        <f t="shared" si="7"/>
        <v>3</v>
      </c>
      <c r="D54" s="390"/>
      <c r="E54" s="391"/>
      <c r="F54" s="391"/>
      <c r="G54" s="392"/>
      <c r="H54" s="393"/>
      <c r="I54" s="388"/>
      <c r="J54" s="388"/>
      <c r="K54" s="394"/>
      <c r="L54" s="392"/>
      <c r="M54" s="393"/>
      <c r="N54" s="388"/>
      <c r="O54" s="388"/>
      <c r="P54" s="388"/>
      <c r="Q54" s="388"/>
      <c r="R54" s="392"/>
      <c r="S54" s="393"/>
      <c r="T54" s="390"/>
      <c r="U54" s="388"/>
      <c r="V54" s="388"/>
      <c r="W54" s="395"/>
      <c r="X54" s="393"/>
      <c r="Y54" s="388"/>
      <c r="Z54" s="388"/>
      <c r="AA54" s="392"/>
      <c r="AB54" s="393"/>
      <c r="AC54" s="388"/>
      <c r="AD54" s="388"/>
      <c r="AE54" s="392"/>
      <c r="AF54" s="393"/>
      <c r="AG54" s="388"/>
      <c r="AH54" s="388"/>
      <c r="AI54" s="388"/>
      <c r="AJ54" s="388"/>
      <c r="AK54" s="395"/>
      <c r="AL54" s="393"/>
      <c r="AM54" s="388"/>
      <c r="AN54" s="392"/>
      <c r="AO54" s="388"/>
      <c r="AP54" s="388"/>
      <c r="AQ54" s="391"/>
      <c r="AR54" s="393">
        <v>1</v>
      </c>
      <c r="AS54" s="394"/>
      <c r="AT54" s="388"/>
      <c r="AU54" s="395">
        <v>2</v>
      </c>
      <c r="AV54" s="390"/>
      <c r="AW54" s="395"/>
    </row>
    <row r="55" spans="1:49" ht="21" customHeight="1" x14ac:dyDescent="0.3">
      <c r="A55" s="456"/>
      <c r="B55" s="55" t="s">
        <v>377</v>
      </c>
      <c r="C55" s="56">
        <f t="shared" si="7"/>
        <v>1</v>
      </c>
      <c r="D55" s="390"/>
      <c r="E55" s="391"/>
      <c r="F55" s="391"/>
      <c r="G55" s="392"/>
      <c r="H55" s="393"/>
      <c r="I55" s="388"/>
      <c r="J55" s="388"/>
      <c r="K55" s="394"/>
      <c r="L55" s="392"/>
      <c r="M55" s="393"/>
      <c r="N55" s="388"/>
      <c r="O55" s="388"/>
      <c r="P55" s="388"/>
      <c r="Q55" s="388"/>
      <c r="R55" s="392"/>
      <c r="S55" s="393"/>
      <c r="T55" s="390"/>
      <c r="U55" s="388"/>
      <c r="V55" s="388"/>
      <c r="W55" s="395"/>
      <c r="X55" s="393"/>
      <c r="Y55" s="388"/>
      <c r="Z55" s="388"/>
      <c r="AA55" s="392"/>
      <c r="AB55" s="393"/>
      <c r="AC55" s="388"/>
      <c r="AD55" s="388"/>
      <c r="AE55" s="392"/>
      <c r="AF55" s="393"/>
      <c r="AG55" s="388"/>
      <c r="AH55" s="388"/>
      <c r="AI55" s="388">
        <v>1</v>
      </c>
      <c r="AJ55" s="388"/>
      <c r="AK55" s="395"/>
      <c r="AL55" s="393"/>
      <c r="AM55" s="388"/>
      <c r="AN55" s="392"/>
      <c r="AO55" s="388"/>
      <c r="AP55" s="388"/>
      <c r="AQ55" s="391"/>
      <c r="AR55" s="393"/>
      <c r="AS55" s="394"/>
      <c r="AT55" s="388"/>
      <c r="AU55" s="395"/>
      <c r="AV55" s="390"/>
      <c r="AW55" s="395"/>
    </row>
    <row r="56" spans="1:49" ht="21" customHeight="1" x14ac:dyDescent="0.3">
      <c r="A56" s="456"/>
      <c r="B56" s="55" t="s">
        <v>285</v>
      </c>
      <c r="C56" s="56">
        <f t="shared" si="7"/>
        <v>0</v>
      </c>
      <c r="D56" s="390"/>
      <c r="E56" s="391"/>
      <c r="F56" s="391"/>
      <c r="G56" s="392"/>
      <c r="H56" s="393"/>
      <c r="I56" s="388"/>
      <c r="J56" s="388"/>
      <c r="K56" s="394"/>
      <c r="L56" s="392"/>
      <c r="M56" s="393"/>
      <c r="N56" s="388"/>
      <c r="O56" s="388"/>
      <c r="P56" s="388"/>
      <c r="Q56" s="388"/>
      <c r="R56" s="392"/>
      <c r="S56" s="393"/>
      <c r="T56" s="390"/>
      <c r="U56" s="388"/>
      <c r="V56" s="388"/>
      <c r="W56" s="395"/>
      <c r="X56" s="393"/>
      <c r="Y56" s="388"/>
      <c r="Z56" s="388"/>
      <c r="AA56" s="392"/>
      <c r="AB56" s="393"/>
      <c r="AC56" s="388"/>
      <c r="AD56" s="388"/>
      <c r="AE56" s="392"/>
      <c r="AF56" s="393"/>
      <c r="AG56" s="388"/>
      <c r="AH56" s="388"/>
      <c r="AI56" s="388"/>
      <c r="AJ56" s="388">
        <v>0</v>
      </c>
      <c r="AK56" s="395"/>
      <c r="AL56" s="393"/>
      <c r="AM56" s="388"/>
      <c r="AN56" s="392"/>
      <c r="AO56" s="388"/>
      <c r="AP56" s="388"/>
      <c r="AQ56" s="391"/>
      <c r="AR56" s="393"/>
      <c r="AS56" s="394"/>
      <c r="AT56" s="388"/>
      <c r="AU56" s="395"/>
      <c r="AV56" s="390"/>
      <c r="AW56" s="395"/>
    </row>
    <row r="57" spans="1:49" ht="21" customHeight="1" x14ac:dyDescent="0.3">
      <c r="A57" s="456"/>
      <c r="B57" s="55" t="s">
        <v>260</v>
      </c>
      <c r="C57" s="56">
        <f t="shared" si="7"/>
        <v>2</v>
      </c>
      <c r="D57" s="390"/>
      <c r="E57" s="391"/>
      <c r="F57" s="391"/>
      <c r="G57" s="392"/>
      <c r="H57" s="393"/>
      <c r="I57" s="388"/>
      <c r="J57" s="388"/>
      <c r="K57" s="394"/>
      <c r="L57" s="392"/>
      <c r="M57" s="393"/>
      <c r="N57" s="388"/>
      <c r="O57" s="388"/>
      <c r="P57" s="388"/>
      <c r="Q57" s="388"/>
      <c r="R57" s="392"/>
      <c r="S57" s="393"/>
      <c r="T57" s="390"/>
      <c r="U57" s="388">
        <v>1</v>
      </c>
      <c r="V57" s="388"/>
      <c r="W57" s="395"/>
      <c r="X57" s="393"/>
      <c r="Y57" s="388"/>
      <c r="Z57" s="388"/>
      <c r="AA57" s="392"/>
      <c r="AB57" s="393"/>
      <c r="AC57" s="388"/>
      <c r="AD57" s="388"/>
      <c r="AE57" s="392"/>
      <c r="AF57" s="393"/>
      <c r="AG57" s="388"/>
      <c r="AH57" s="388"/>
      <c r="AI57" s="388"/>
      <c r="AJ57" s="388">
        <v>1</v>
      </c>
      <c r="AK57" s="395"/>
      <c r="AL57" s="393"/>
      <c r="AM57" s="388"/>
      <c r="AN57" s="392"/>
      <c r="AO57" s="388"/>
      <c r="AP57" s="388"/>
      <c r="AQ57" s="391"/>
      <c r="AR57" s="393"/>
      <c r="AS57" s="394"/>
      <c r="AT57" s="388"/>
      <c r="AU57" s="395"/>
      <c r="AV57" s="390"/>
      <c r="AW57" s="395"/>
    </row>
    <row r="58" spans="1:49" ht="21" customHeight="1" x14ac:dyDescent="0.3">
      <c r="A58" s="456"/>
      <c r="B58" s="55" t="s">
        <v>257</v>
      </c>
      <c r="C58" s="56">
        <f t="shared" si="7"/>
        <v>1</v>
      </c>
      <c r="D58" s="390"/>
      <c r="E58" s="391"/>
      <c r="F58" s="391"/>
      <c r="G58" s="392"/>
      <c r="H58" s="393"/>
      <c r="I58" s="388"/>
      <c r="J58" s="388"/>
      <c r="K58" s="394"/>
      <c r="L58" s="392"/>
      <c r="M58" s="393"/>
      <c r="N58" s="388"/>
      <c r="O58" s="388"/>
      <c r="P58" s="388"/>
      <c r="Q58" s="388"/>
      <c r="R58" s="392"/>
      <c r="S58" s="393"/>
      <c r="T58" s="390"/>
      <c r="U58" s="388"/>
      <c r="V58" s="388"/>
      <c r="W58" s="395"/>
      <c r="X58" s="393"/>
      <c r="Y58" s="388"/>
      <c r="Z58" s="388"/>
      <c r="AA58" s="392"/>
      <c r="AB58" s="393"/>
      <c r="AC58" s="388"/>
      <c r="AD58" s="388">
        <v>1</v>
      </c>
      <c r="AE58" s="392"/>
      <c r="AF58" s="393"/>
      <c r="AG58" s="388"/>
      <c r="AH58" s="388"/>
      <c r="AI58" s="388"/>
      <c r="AJ58" s="388"/>
      <c r="AK58" s="395"/>
      <c r="AL58" s="393"/>
      <c r="AM58" s="388"/>
      <c r="AN58" s="392"/>
      <c r="AO58" s="388"/>
      <c r="AP58" s="388"/>
      <c r="AQ58" s="391"/>
      <c r="AR58" s="393"/>
      <c r="AS58" s="394"/>
      <c r="AT58" s="388"/>
      <c r="AU58" s="395"/>
      <c r="AV58" s="390"/>
      <c r="AW58" s="395"/>
    </row>
    <row r="59" spans="1:49" ht="21" customHeight="1" x14ac:dyDescent="0.3">
      <c r="A59" s="450"/>
      <c r="B59" s="55" t="s">
        <v>389</v>
      </c>
      <c r="C59" s="56">
        <f t="shared" si="7"/>
        <v>1</v>
      </c>
      <c r="D59" s="390"/>
      <c r="E59" s="391"/>
      <c r="F59" s="391"/>
      <c r="G59" s="392"/>
      <c r="H59" s="393"/>
      <c r="I59" s="388"/>
      <c r="J59" s="388"/>
      <c r="K59" s="394"/>
      <c r="L59" s="392"/>
      <c r="M59" s="393"/>
      <c r="N59" s="388"/>
      <c r="O59" s="388"/>
      <c r="P59" s="388"/>
      <c r="Q59" s="388"/>
      <c r="R59" s="392"/>
      <c r="S59" s="393"/>
      <c r="T59" s="390"/>
      <c r="U59" s="388"/>
      <c r="V59" s="388"/>
      <c r="W59" s="395"/>
      <c r="X59" s="393"/>
      <c r="Y59" s="388"/>
      <c r="Z59" s="388"/>
      <c r="AA59" s="392"/>
      <c r="AB59" s="393"/>
      <c r="AC59" s="388"/>
      <c r="AD59" s="388"/>
      <c r="AE59" s="392"/>
      <c r="AF59" s="393"/>
      <c r="AG59" s="388"/>
      <c r="AH59" s="388">
        <v>1</v>
      </c>
      <c r="AI59" s="388"/>
      <c r="AJ59" s="388"/>
      <c r="AK59" s="395"/>
      <c r="AL59" s="393"/>
      <c r="AM59" s="388"/>
      <c r="AN59" s="392"/>
      <c r="AO59" s="388"/>
      <c r="AP59" s="388"/>
      <c r="AQ59" s="391"/>
      <c r="AR59" s="393"/>
      <c r="AS59" s="394"/>
      <c r="AT59" s="388"/>
      <c r="AU59" s="395"/>
      <c r="AV59" s="390"/>
      <c r="AW59" s="395"/>
    </row>
    <row r="60" spans="1:49" ht="21" customHeight="1" x14ac:dyDescent="0.3">
      <c r="A60" s="456"/>
      <c r="B60" s="55" t="s">
        <v>143</v>
      </c>
      <c r="C60" s="56">
        <f t="shared" si="7"/>
        <v>2</v>
      </c>
      <c r="D60" s="390">
        <v>1</v>
      </c>
      <c r="E60" s="391"/>
      <c r="F60" s="391"/>
      <c r="G60" s="392"/>
      <c r="H60" s="393"/>
      <c r="I60" s="388"/>
      <c r="J60" s="388"/>
      <c r="K60" s="394"/>
      <c r="L60" s="392"/>
      <c r="M60" s="393"/>
      <c r="N60" s="388"/>
      <c r="O60" s="388"/>
      <c r="P60" s="388"/>
      <c r="Q60" s="388"/>
      <c r="R60" s="392"/>
      <c r="S60" s="393"/>
      <c r="T60" s="390"/>
      <c r="U60" s="388"/>
      <c r="V60" s="388"/>
      <c r="W60" s="395">
        <v>1</v>
      </c>
      <c r="X60" s="393"/>
      <c r="Y60" s="388"/>
      <c r="Z60" s="388"/>
      <c r="AA60" s="392"/>
      <c r="AB60" s="393"/>
      <c r="AC60" s="388"/>
      <c r="AD60" s="388"/>
      <c r="AE60" s="392"/>
      <c r="AF60" s="393"/>
      <c r="AG60" s="388"/>
      <c r="AH60" s="388"/>
      <c r="AI60" s="388"/>
      <c r="AJ60" s="388"/>
      <c r="AK60" s="395"/>
      <c r="AL60" s="393"/>
      <c r="AM60" s="388"/>
      <c r="AN60" s="392"/>
      <c r="AO60" s="388"/>
      <c r="AP60" s="388"/>
      <c r="AQ60" s="391"/>
      <c r="AR60" s="393"/>
      <c r="AS60" s="394"/>
      <c r="AT60" s="388"/>
      <c r="AU60" s="395"/>
      <c r="AV60" s="390"/>
      <c r="AW60" s="395"/>
    </row>
    <row r="61" spans="1:49" ht="21" customHeight="1" x14ac:dyDescent="0.3">
      <c r="A61" s="456"/>
      <c r="B61" s="55" t="s">
        <v>386</v>
      </c>
      <c r="C61" s="56">
        <f t="shared" si="7"/>
        <v>1</v>
      </c>
      <c r="D61" s="390"/>
      <c r="E61" s="391"/>
      <c r="F61" s="391"/>
      <c r="G61" s="392"/>
      <c r="H61" s="393"/>
      <c r="I61" s="388"/>
      <c r="J61" s="388"/>
      <c r="K61" s="394"/>
      <c r="L61" s="392"/>
      <c r="M61" s="393"/>
      <c r="N61" s="388"/>
      <c r="O61" s="388"/>
      <c r="P61" s="388"/>
      <c r="Q61" s="388"/>
      <c r="R61" s="392"/>
      <c r="S61" s="393"/>
      <c r="T61" s="390"/>
      <c r="U61" s="388"/>
      <c r="V61" s="388"/>
      <c r="W61" s="395"/>
      <c r="X61" s="393"/>
      <c r="Y61" s="388"/>
      <c r="Z61" s="388"/>
      <c r="AA61" s="392"/>
      <c r="AB61" s="393"/>
      <c r="AC61" s="388"/>
      <c r="AD61" s="388"/>
      <c r="AE61" s="392"/>
      <c r="AF61" s="393"/>
      <c r="AG61" s="388"/>
      <c r="AH61" s="388"/>
      <c r="AI61" s="388"/>
      <c r="AJ61" s="388"/>
      <c r="AK61" s="395"/>
      <c r="AL61" s="393"/>
      <c r="AM61" s="388"/>
      <c r="AN61" s="392"/>
      <c r="AO61" s="388"/>
      <c r="AP61" s="388"/>
      <c r="AQ61" s="391"/>
      <c r="AR61" s="393">
        <v>1</v>
      </c>
      <c r="AS61" s="394"/>
      <c r="AT61" s="388"/>
      <c r="AU61" s="395"/>
      <c r="AV61" s="390"/>
      <c r="AW61" s="395"/>
    </row>
    <row r="62" spans="1:49" ht="21" customHeight="1" x14ac:dyDescent="0.3">
      <c r="A62" s="456"/>
      <c r="B62" s="55" t="s">
        <v>138</v>
      </c>
      <c r="C62" s="56">
        <f t="shared" si="7"/>
        <v>2</v>
      </c>
      <c r="D62" s="390"/>
      <c r="E62" s="391"/>
      <c r="F62" s="391"/>
      <c r="G62" s="392"/>
      <c r="H62" s="393"/>
      <c r="I62" s="388"/>
      <c r="J62" s="388"/>
      <c r="K62" s="394">
        <v>2</v>
      </c>
      <c r="L62" s="392"/>
      <c r="M62" s="393"/>
      <c r="N62" s="388"/>
      <c r="O62" s="388"/>
      <c r="P62" s="388"/>
      <c r="Q62" s="388"/>
      <c r="R62" s="392"/>
      <c r="S62" s="393"/>
      <c r="T62" s="390"/>
      <c r="U62" s="388"/>
      <c r="V62" s="388"/>
      <c r="W62" s="395"/>
      <c r="X62" s="393"/>
      <c r="Y62" s="388"/>
      <c r="Z62" s="388"/>
      <c r="AA62" s="392"/>
      <c r="AB62" s="393"/>
      <c r="AC62" s="388"/>
      <c r="AD62" s="388"/>
      <c r="AE62" s="392"/>
      <c r="AF62" s="393"/>
      <c r="AG62" s="388"/>
      <c r="AH62" s="388">
        <v>0</v>
      </c>
      <c r="AI62" s="388"/>
      <c r="AJ62" s="388"/>
      <c r="AK62" s="395"/>
      <c r="AL62" s="393"/>
      <c r="AM62" s="388"/>
      <c r="AN62" s="392"/>
      <c r="AO62" s="388"/>
      <c r="AP62" s="388"/>
      <c r="AQ62" s="391"/>
      <c r="AR62" s="393"/>
      <c r="AS62" s="394"/>
      <c r="AT62" s="388"/>
      <c r="AU62" s="395"/>
      <c r="AV62" s="390"/>
      <c r="AW62" s="395"/>
    </row>
    <row r="63" spans="1:49" ht="21" customHeight="1" x14ac:dyDescent="0.3">
      <c r="A63" s="456"/>
      <c r="B63" s="55" t="s">
        <v>89</v>
      </c>
      <c r="C63" s="56">
        <f t="shared" si="7"/>
        <v>1</v>
      </c>
      <c r="D63" s="390"/>
      <c r="E63" s="391"/>
      <c r="F63" s="391"/>
      <c r="G63" s="392"/>
      <c r="H63" s="393"/>
      <c r="I63" s="388"/>
      <c r="J63" s="388"/>
      <c r="K63" s="394"/>
      <c r="L63" s="392"/>
      <c r="M63" s="393"/>
      <c r="N63" s="388"/>
      <c r="O63" s="388"/>
      <c r="P63" s="388"/>
      <c r="Q63" s="388"/>
      <c r="R63" s="392"/>
      <c r="S63" s="393"/>
      <c r="T63" s="390"/>
      <c r="U63" s="388"/>
      <c r="V63" s="388"/>
      <c r="W63" s="395"/>
      <c r="X63" s="393"/>
      <c r="Y63" s="388">
        <v>1</v>
      </c>
      <c r="Z63" s="388"/>
      <c r="AA63" s="392"/>
      <c r="AB63" s="393"/>
      <c r="AC63" s="388"/>
      <c r="AD63" s="388"/>
      <c r="AE63" s="392"/>
      <c r="AF63" s="393"/>
      <c r="AG63" s="388"/>
      <c r="AH63" s="388"/>
      <c r="AI63" s="388"/>
      <c r="AJ63" s="388"/>
      <c r="AK63" s="395"/>
      <c r="AL63" s="393"/>
      <c r="AM63" s="388"/>
      <c r="AN63" s="392"/>
      <c r="AO63" s="388"/>
      <c r="AP63" s="388"/>
      <c r="AQ63" s="391"/>
      <c r="AR63" s="393"/>
      <c r="AS63" s="394"/>
      <c r="AT63" s="388"/>
      <c r="AU63" s="395"/>
      <c r="AV63" s="390"/>
      <c r="AW63" s="395"/>
    </row>
    <row r="64" spans="1:49" ht="21" customHeight="1" x14ac:dyDescent="0.3">
      <c r="A64" s="456"/>
      <c r="B64" s="55" t="s">
        <v>152</v>
      </c>
      <c r="C64" s="56">
        <f t="shared" si="7"/>
        <v>1</v>
      </c>
      <c r="D64" s="390"/>
      <c r="E64" s="391"/>
      <c r="F64" s="391"/>
      <c r="G64" s="392"/>
      <c r="H64" s="393"/>
      <c r="I64" s="388"/>
      <c r="J64" s="388"/>
      <c r="K64" s="394"/>
      <c r="L64" s="392"/>
      <c r="M64" s="393"/>
      <c r="N64" s="388"/>
      <c r="O64" s="388"/>
      <c r="P64" s="388"/>
      <c r="Q64" s="388"/>
      <c r="R64" s="392"/>
      <c r="S64" s="393"/>
      <c r="T64" s="390"/>
      <c r="U64" s="388"/>
      <c r="V64" s="388"/>
      <c r="W64" s="395">
        <v>1</v>
      </c>
      <c r="X64" s="393"/>
      <c r="Y64" s="388"/>
      <c r="Z64" s="388"/>
      <c r="AA64" s="392"/>
      <c r="AB64" s="393"/>
      <c r="AC64" s="388"/>
      <c r="AD64" s="388"/>
      <c r="AE64" s="392"/>
      <c r="AF64" s="393"/>
      <c r="AG64" s="388"/>
      <c r="AH64" s="388"/>
      <c r="AI64" s="388"/>
      <c r="AJ64" s="388"/>
      <c r="AK64" s="395"/>
      <c r="AL64" s="393"/>
      <c r="AM64" s="388"/>
      <c r="AN64" s="392"/>
      <c r="AO64" s="388"/>
      <c r="AP64" s="388"/>
      <c r="AQ64" s="391"/>
      <c r="AR64" s="393"/>
      <c r="AS64" s="394"/>
      <c r="AT64" s="388"/>
      <c r="AU64" s="395"/>
      <c r="AV64" s="390"/>
      <c r="AW64" s="395"/>
    </row>
    <row r="65" spans="1:49" ht="21" customHeight="1" x14ac:dyDescent="0.3">
      <c r="A65" s="456"/>
      <c r="B65" s="55" t="s">
        <v>153</v>
      </c>
      <c r="C65" s="56">
        <f t="shared" si="7"/>
        <v>1</v>
      </c>
      <c r="D65" s="390"/>
      <c r="E65" s="391"/>
      <c r="F65" s="391"/>
      <c r="G65" s="392"/>
      <c r="H65" s="393"/>
      <c r="I65" s="388"/>
      <c r="J65" s="388"/>
      <c r="K65" s="394"/>
      <c r="L65" s="392"/>
      <c r="M65" s="393"/>
      <c r="N65" s="388"/>
      <c r="O65" s="388"/>
      <c r="P65" s="388"/>
      <c r="Q65" s="388"/>
      <c r="R65" s="392"/>
      <c r="S65" s="393"/>
      <c r="T65" s="390"/>
      <c r="U65" s="388"/>
      <c r="V65" s="388"/>
      <c r="W65" s="395">
        <v>1</v>
      </c>
      <c r="X65" s="393"/>
      <c r="Y65" s="388"/>
      <c r="Z65" s="388"/>
      <c r="AA65" s="392"/>
      <c r="AB65" s="393"/>
      <c r="AC65" s="388"/>
      <c r="AD65" s="388"/>
      <c r="AE65" s="392"/>
      <c r="AF65" s="393"/>
      <c r="AG65" s="388"/>
      <c r="AH65" s="388"/>
      <c r="AI65" s="388"/>
      <c r="AJ65" s="388"/>
      <c r="AK65" s="395"/>
      <c r="AL65" s="393"/>
      <c r="AM65" s="388"/>
      <c r="AN65" s="392"/>
      <c r="AO65" s="388"/>
      <c r="AP65" s="388"/>
      <c r="AQ65" s="391"/>
      <c r="AR65" s="393"/>
      <c r="AS65" s="394"/>
      <c r="AT65" s="388"/>
      <c r="AU65" s="395"/>
      <c r="AV65" s="390"/>
      <c r="AW65" s="395"/>
    </row>
    <row r="66" spans="1:49" ht="21" customHeight="1" x14ac:dyDescent="0.3">
      <c r="A66" s="456"/>
      <c r="B66" s="55" t="s">
        <v>92</v>
      </c>
      <c r="C66" s="56">
        <f t="shared" si="7"/>
        <v>2</v>
      </c>
      <c r="D66" s="390"/>
      <c r="E66" s="391"/>
      <c r="F66" s="391"/>
      <c r="G66" s="392"/>
      <c r="H66" s="393"/>
      <c r="I66" s="388"/>
      <c r="J66" s="388"/>
      <c r="K66" s="394"/>
      <c r="L66" s="392"/>
      <c r="M66" s="393"/>
      <c r="N66" s="388"/>
      <c r="O66" s="388"/>
      <c r="P66" s="388"/>
      <c r="Q66" s="388"/>
      <c r="R66" s="392"/>
      <c r="S66" s="393"/>
      <c r="T66" s="390"/>
      <c r="U66" s="388"/>
      <c r="V66" s="388"/>
      <c r="W66" s="395"/>
      <c r="X66" s="393"/>
      <c r="Y66" s="388"/>
      <c r="Z66" s="388"/>
      <c r="AA66" s="392"/>
      <c r="AB66" s="393"/>
      <c r="AC66" s="388"/>
      <c r="AD66" s="388"/>
      <c r="AE66" s="392"/>
      <c r="AF66" s="393"/>
      <c r="AG66" s="388"/>
      <c r="AH66" s="388">
        <v>2</v>
      </c>
      <c r="AI66" s="388"/>
      <c r="AJ66" s="388"/>
      <c r="AK66" s="395"/>
      <c r="AL66" s="393"/>
      <c r="AM66" s="388"/>
      <c r="AN66" s="392"/>
      <c r="AO66" s="388"/>
      <c r="AP66" s="388"/>
      <c r="AQ66" s="391"/>
      <c r="AR66" s="393"/>
      <c r="AS66" s="394"/>
      <c r="AT66" s="388"/>
      <c r="AU66" s="395"/>
      <c r="AV66" s="390"/>
      <c r="AW66" s="395"/>
    </row>
    <row r="67" spans="1:49" ht="21" customHeight="1" x14ac:dyDescent="0.3">
      <c r="A67" s="456"/>
      <c r="B67" s="55" t="s">
        <v>93</v>
      </c>
      <c r="C67" s="56">
        <f t="shared" si="7"/>
        <v>6</v>
      </c>
      <c r="D67" s="390"/>
      <c r="E67" s="391"/>
      <c r="F67" s="391"/>
      <c r="G67" s="392"/>
      <c r="H67" s="393">
        <v>1</v>
      </c>
      <c r="I67" s="388"/>
      <c r="J67" s="388">
        <v>1</v>
      </c>
      <c r="K67" s="394"/>
      <c r="L67" s="392"/>
      <c r="M67" s="393"/>
      <c r="N67" s="388"/>
      <c r="O67" s="388"/>
      <c r="P67" s="388"/>
      <c r="Q67" s="388"/>
      <c r="R67" s="392"/>
      <c r="S67" s="393"/>
      <c r="T67" s="390">
        <v>1</v>
      </c>
      <c r="U67" s="388"/>
      <c r="V67" s="388"/>
      <c r="W67" s="395"/>
      <c r="X67" s="393"/>
      <c r="Y67" s="388"/>
      <c r="Z67" s="388"/>
      <c r="AA67" s="392"/>
      <c r="AB67" s="393"/>
      <c r="AC67" s="388"/>
      <c r="AD67" s="388"/>
      <c r="AE67" s="392"/>
      <c r="AF67" s="393"/>
      <c r="AG67" s="388"/>
      <c r="AH67" s="388"/>
      <c r="AI67" s="388"/>
      <c r="AJ67" s="388"/>
      <c r="AK67" s="395"/>
      <c r="AL67" s="393">
        <v>1</v>
      </c>
      <c r="AM67" s="388"/>
      <c r="AN67" s="392"/>
      <c r="AO67" s="388"/>
      <c r="AP67" s="388"/>
      <c r="AQ67" s="391"/>
      <c r="AR67" s="393"/>
      <c r="AS67" s="394">
        <v>1</v>
      </c>
      <c r="AT67" s="388">
        <v>1</v>
      </c>
      <c r="AU67" s="395"/>
      <c r="AV67" s="390"/>
      <c r="AW67" s="395"/>
    </row>
    <row r="68" spans="1:49" ht="21" customHeight="1" x14ac:dyDescent="0.3">
      <c r="A68" s="456"/>
      <c r="B68" s="55" t="s">
        <v>127</v>
      </c>
      <c r="C68" s="56">
        <f t="shared" si="7"/>
        <v>3</v>
      </c>
      <c r="D68" s="390"/>
      <c r="E68" s="391">
        <v>1</v>
      </c>
      <c r="F68" s="391"/>
      <c r="G68" s="392"/>
      <c r="H68" s="393"/>
      <c r="I68" s="388"/>
      <c r="J68" s="388">
        <v>1</v>
      </c>
      <c r="K68" s="394"/>
      <c r="L68" s="392"/>
      <c r="M68" s="393"/>
      <c r="N68" s="388"/>
      <c r="O68" s="388"/>
      <c r="P68" s="388"/>
      <c r="Q68" s="388"/>
      <c r="R68" s="392"/>
      <c r="S68" s="393">
        <v>1</v>
      </c>
      <c r="T68" s="390"/>
      <c r="U68" s="388"/>
      <c r="V68" s="388"/>
      <c r="W68" s="395"/>
      <c r="X68" s="393"/>
      <c r="Y68" s="388"/>
      <c r="Z68" s="388"/>
      <c r="AA68" s="392"/>
      <c r="AB68" s="393"/>
      <c r="AC68" s="388"/>
      <c r="AD68" s="388"/>
      <c r="AE68" s="392"/>
      <c r="AF68" s="393"/>
      <c r="AG68" s="388"/>
      <c r="AH68" s="388"/>
      <c r="AI68" s="388"/>
      <c r="AJ68" s="388"/>
      <c r="AK68" s="395"/>
      <c r="AL68" s="393"/>
      <c r="AM68" s="388"/>
      <c r="AN68" s="392"/>
      <c r="AO68" s="388"/>
      <c r="AP68" s="388"/>
      <c r="AQ68" s="391"/>
      <c r="AR68" s="393"/>
      <c r="AS68" s="394"/>
      <c r="AT68" s="388"/>
      <c r="AU68" s="395"/>
      <c r="AV68" s="390"/>
      <c r="AW68" s="395"/>
    </row>
    <row r="69" spans="1:49" ht="21" customHeight="1" x14ac:dyDescent="0.3">
      <c r="A69" s="456"/>
      <c r="B69" s="55" t="s">
        <v>94</v>
      </c>
      <c r="C69" s="56">
        <f t="shared" si="7"/>
        <v>5</v>
      </c>
      <c r="D69" s="390"/>
      <c r="E69" s="391"/>
      <c r="F69" s="391"/>
      <c r="G69" s="392"/>
      <c r="H69" s="393"/>
      <c r="I69" s="388"/>
      <c r="J69" s="388"/>
      <c r="K69" s="394"/>
      <c r="L69" s="392"/>
      <c r="M69" s="393"/>
      <c r="N69" s="388"/>
      <c r="O69" s="388"/>
      <c r="P69" s="388"/>
      <c r="Q69" s="388"/>
      <c r="R69" s="392"/>
      <c r="S69" s="393"/>
      <c r="T69" s="390"/>
      <c r="U69" s="388"/>
      <c r="V69" s="388"/>
      <c r="W69" s="395"/>
      <c r="X69" s="393"/>
      <c r="Y69" s="388"/>
      <c r="Z69" s="388"/>
      <c r="AA69" s="392"/>
      <c r="AB69" s="393"/>
      <c r="AC69" s="388"/>
      <c r="AD69" s="388"/>
      <c r="AE69" s="392"/>
      <c r="AF69" s="393"/>
      <c r="AG69" s="388"/>
      <c r="AH69" s="388"/>
      <c r="AI69" s="388"/>
      <c r="AJ69" s="388">
        <v>2</v>
      </c>
      <c r="AK69" s="395">
        <v>3</v>
      </c>
      <c r="AL69" s="393"/>
      <c r="AM69" s="388"/>
      <c r="AN69" s="392"/>
      <c r="AO69" s="388"/>
      <c r="AP69" s="388"/>
      <c r="AQ69" s="391"/>
      <c r="AR69" s="393"/>
      <c r="AS69" s="394"/>
      <c r="AT69" s="388"/>
      <c r="AU69" s="395"/>
      <c r="AV69" s="390"/>
      <c r="AW69" s="395"/>
    </row>
    <row r="70" spans="1:49" ht="21" customHeight="1" x14ac:dyDescent="0.3">
      <c r="A70" s="456"/>
      <c r="B70" s="55" t="s">
        <v>144</v>
      </c>
      <c r="C70" s="56">
        <f t="shared" si="7"/>
        <v>1</v>
      </c>
      <c r="D70" s="390"/>
      <c r="E70" s="391"/>
      <c r="F70" s="391"/>
      <c r="G70" s="392"/>
      <c r="H70" s="393"/>
      <c r="I70" s="388"/>
      <c r="J70" s="388"/>
      <c r="K70" s="394"/>
      <c r="L70" s="392"/>
      <c r="M70" s="393"/>
      <c r="N70" s="388"/>
      <c r="O70" s="388"/>
      <c r="P70" s="388"/>
      <c r="Q70" s="388"/>
      <c r="R70" s="392"/>
      <c r="S70" s="393"/>
      <c r="T70" s="390"/>
      <c r="U70" s="388"/>
      <c r="V70" s="388"/>
      <c r="W70" s="395"/>
      <c r="X70" s="393"/>
      <c r="Y70" s="388"/>
      <c r="Z70" s="388"/>
      <c r="AA70" s="392"/>
      <c r="AB70" s="393"/>
      <c r="AC70" s="388"/>
      <c r="AD70" s="388">
        <v>1</v>
      </c>
      <c r="AE70" s="392"/>
      <c r="AF70" s="393"/>
      <c r="AG70" s="388"/>
      <c r="AH70" s="388"/>
      <c r="AI70" s="388"/>
      <c r="AJ70" s="388"/>
      <c r="AK70" s="395"/>
      <c r="AL70" s="393"/>
      <c r="AM70" s="388"/>
      <c r="AN70" s="392"/>
      <c r="AO70" s="388"/>
      <c r="AP70" s="388"/>
      <c r="AQ70" s="391"/>
      <c r="AR70" s="393"/>
      <c r="AS70" s="394"/>
      <c r="AT70" s="388"/>
      <c r="AU70" s="395"/>
      <c r="AV70" s="390"/>
      <c r="AW70" s="395"/>
    </row>
    <row r="71" spans="1:49" ht="21" customHeight="1" x14ac:dyDescent="0.3">
      <c r="A71" s="456"/>
      <c r="B71" s="55" t="s">
        <v>97</v>
      </c>
      <c r="C71" s="56">
        <f t="shared" si="7"/>
        <v>5</v>
      </c>
      <c r="D71" s="390"/>
      <c r="E71" s="391"/>
      <c r="F71" s="391"/>
      <c r="G71" s="392"/>
      <c r="H71" s="393"/>
      <c r="I71" s="388"/>
      <c r="J71" s="388"/>
      <c r="K71" s="394"/>
      <c r="L71" s="392"/>
      <c r="M71" s="393"/>
      <c r="N71" s="388"/>
      <c r="O71" s="388"/>
      <c r="P71" s="388"/>
      <c r="Q71" s="388"/>
      <c r="R71" s="392"/>
      <c r="S71" s="393"/>
      <c r="T71" s="390"/>
      <c r="U71" s="388"/>
      <c r="V71" s="388"/>
      <c r="W71" s="395"/>
      <c r="X71" s="393"/>
      <c r="Y71" s="388"/>
      <c r="Z71" s="388"/>
      <c r="AA71" s="392"/>
      <c r="AB71" s="393">
        <v>2</v>
      </c>
      <c r="AC71" s="388">
        <v>1</v>
      </c>
      <c r="AD71" s="388"/>
      <c r="AE71" s="392">
        <v>2</v>
      </c>
      <c r="AF71" s="393"/>
      <c r="AG71" s="388"/>
      <c r="AH71" s="388"/>
      <c r="AI71" s="388"/>
      <c r="AJ71" s="388"/>
      <c r="AK71" s="395"/>
      <c r="AL71" s="393"/>
      <c r="AM71" s="388"/>
      <c r="AN71" s="392"/>
      <c r="AO71" s="388"/>
      <c r="AP71" s="388"/>
      <c r="AQ71" s="391"/>
      <c r="AR71" s="393"/>
      <c r="AS71" s="394"/>
      <c r="AT71" s="388"/>
      <c r="AU71" s="395"/>
      <c r="AV71" s="390"/>
      <c r="AW71" s="395"/>
    </row>
    <row r="72" spans="1:49" ht="21" customHeight="1" x14ac:dyDescent="0.3">
      <c r="A72" s="456"/>
      <c r="B72" s="55" t="s">
        <v>95</v>
      </c>
      <c r="C72" s="56">
        <f t="shared" si="7"/>
        <v>1</v>
      </c>
      <c r="D72" s="390"/>
      <c r="E72" s="391"/>
      <c r="F72" s="391"/>
      <c r="G72" s="392"/>
      <c r="H72" s="393"/>
      <c r="I72" s="388"/>
      <c r="J72" s="388"/>
      <c r="K72" s="394"/>
      <c r="L72" s="392"/>
      <c r="M72" s="393"/>
      <c r="N72" s="388"/>
      <c r="O72" s="388"/>
      <c r="P72" s="388"/>
      <c r="Q72" s="388"/>
      <c r="R72" s="392"/>
      <c r="S72" s="393"/>
      <c r="T72" s="390"/>
      <c r="U72" s="388"/>
      <c r="V72" s="388"/>
      <c r="W72" s="395"/>
      <c r="X72" s="393"/>
      <c r="Y72" s="388"/>
      <c r="Z72" s="388"/>
      <c r="AA72" s="392"/>
      <c r="AB72" s="393"/>
      <c r="AC72" s="388"/>
      <c r="AD72" s="388"/>
      <c r="AE72" s="392"/>
      <c r="AF72" s="393"/>
      <c r="AG72" s="388"/>
      <c r="AH72" s="388"/>
      <c r="AI72" s="388"/>
      <c r="AJ72" s="388"/>
      <c r="AK72" s="395"/>
      <c r="AL72" s="393"/>
      <c r="AM72" s="388"/>
      <c r="AN72" s="392"/>
      <c r="AO72" s="388"/>
      <c r="AP72" s="388"/>
      <c r="AQ72" s="391"/>
      <c r="AR72" s="393"/>
      <c r="AS72" s="394"/>
      <c r="AT72" s="388"/>
      <c r="AU72" s="395"/>
      <c r="AV72" s="390"/>
      <c r="AW72" s="395">
        <v>1</v>
      </c>
    </row>
    <row r="73" spans="1:49" ht="21" customHeight="1" x14ac:dyDescent="0.3">
      <c r="A73" s="456"/>
      <c r="B73" s="55" t="s">
        <v>96</v>
      </c>
      <c r="C73" s="56">
        <f t="shared" si="7"/>
        <v>1</v>
      </c>
      <c r="D73" s="390"/>
      <c r="E73" s="391"/>
      <c r="F73" s="391"/>
      <c r="G73" s="392"/>
      <c r="H73" s="393"/>
      <c r="I73" s="388"/>
      <c r="J73" s="388"/>
      <c r="K73" s="394"/>
      <c r="L73" s="392"/>
      <c r="M73" s="393"/>
      <c r="N73" s="388"/>
      <c r="O73" s="388"/>
      <c r="P73" s="388"/>
      <c r="Q73" s="388"/>
      <c r="R73" s="392"/>
      <c r="S73" s="393"/>
      <c r="T73" s="390"/>
      <c r="U73" s="388"/>
      <c r="V73" s="388"/>
      <c r="W73" s="395"/>
      <c r="X73" s="393"/>
      <c r="Y73" s="388"/>
      <c r="Z73" s="388"/>
      <c r="AA73" s="392"/>
      <c r="AB73" s="393"/>
      <c r="AC73" s="388"/>
      <c r="AD73" s="388"/>
      <c r="AE73" s="392"/>
      <c r="AF73" s="393"/>
      <c r="AG73" s="388"/>
      <c r="AH73" s="388"/>
      <c r="AI73" s="388">
        <v>1</v>
      </c>
      <c r="AJ73" s="388"/>
      <c r="AK73" s="395"/>
      <c r="AL73" s="393"/>
      <c r="AM73" s="388"/>
      <c r="AN73" s="392"/>
      <c r="AO73" s="388"/>
      <c r="AP73" s="388"/>
      <c r="AQ73" s="391"/>
      <c r="AR73" s="393"/>
      <c r="AS73" s="394"/>
      <c r="AT73" s="388"/>
      <c r="AU73" s="395"/>
      <c r="AV73" s="390"/>
      <c r="AW73" s="395"/>
    </row>
    <row r="74" spans="1:49" ht="21" customHeight="1" x14ac:dyDescent="0.3">
      <c r="A74" s="456"/>
      <c r="B74" s="55" t="s">
        <v>154</v>
      </c>
      <c r="C74" s="56">
        <f t="shared" si="7"/>
        <v>1</v>
      </c>
      <c r="D74" s="390"/>
      <c r="E74" s="391"/>
      <c r="F74" s="391"/>
      <c r="G74" s="392"/>
      <c r="H74" s="393"/>
      <c r="I74" s="388"/>
      <c r="J74" s="388"/>
      <c r="K74" s="394"/>
      <c r="L74" s="392">
        <v>1</v>
      </c>
      <c r="M74" s="393"/>
      <c r="N74" s="388"/>
      <c r="O74" s="388"/>
      <c r="P74" s="388"/>
      <c r="Q74" s="388"/>
      <c r="R74" s="392"/>
      <c r="S74" s="393"/>
      <c r="T74" s="390"/>
      <c r="U74" s="388"/>
      <c r="V74" s="388"/>
      <c r="W74" s="395"/>
      <c r="X74" s="393"/>
      <c r="Y74" s="388"/>
      <c r="Z74" s="388"/>
      <c r="AA74" s="392"/>
      <c r="AB74" s="393"/>
      <c r="AC74" s="388"/>
      <c r="AD74" s="388"/>
      <c r="AE74" s="392"/>
      <c r="AF74" s="393"/>
      <c r="AG74" s="388"/>
      <c r="AH74" s="388"/>
      <c r="AI74" s="388"/>
      <c r="AJ74" s="388"/>
      <c r="AK74" s="395"/>
      <c r="AL74" s="393"/>
      <c r="AM74" s="388"/>
      <c r="AN74" s="392"/>
      <c r="AO74" s="388"/>
      <c r="AP74" s="388"/>
      <c r="AQ74" s="391"/>
      <c r="AR74" s="393"/>
      <c r="AS74" s="394"/>
      <c r="AT74" s="388"/>
      <c r="AU74" s="395"/>
      <c r="AV74" s="390"/>
      <c r="AW74" s="395"/>
    </row>
    <row r="75" spans="1:49" ht="21" customHeight="1" x14ac:dyDescent="0.3">
      <c r="A75" s="456"/>
      <c r="B75" s="55" t="s">
        <v>149</v>
      </c>
      <c r="C75" s="56">
        <f t="shared" si="7"/>
        <v>2</v>
      </c>
      <c r="D75" s="390"/>
      <c r="E75" s="391"/>
      <c r="F75" s="391"/>
      <c r="G75" s="392"/>
      <c r="H75" s="393"/>
      <c r="I75" s="388"/>
      <c r="J75" s="388"/>
      <c r="K75" s="394"/>
      <c r="L75" s="392"/>
      <c r="M75" s="393"/>
      <c r="N75" s="388"/>
      <c r="O75" s="388"/>
      <c r="P75" s="388"/>
      <c r="Q75" s="388"/>
      <c r="R75" s="392"/>
      <c r="S75" s="393"/>
      <c r="T75" s="390"/>
      <c r="U75" s="388"/>
      <c r="V75" s="388">
        <v>2</v>
      </c>
      <c r="W75" s="395"/>
      <c r="X75" s="393"/>
      <c r="Y75" s="388"/>
      <c r="Z75" s="388"/>
      <c r="AA75" s="392"/>
      <c r="AB75" s="393"/>
      <c r="AC75" s="388"/>
      <c r="AD75" s="388"/>
      <c r="AE75" s="392"/>
      <c r="AF75" s="393"/>
      <c r="AG75" s="388"/>
      <c r="AH75" s="388"/>
      <c r="AI75" s="388"/>
      <c r="AJ75" s="388"/>
      <c r="AK75" s="395"/>
      <c r="AL75" s="393"/>
      <c r="AM75" s="388"/>
      <c r="AN75" s="392"/>
      <c r="AO75" s="388"/>
      <c r="AP75" s="388"/>
      <c r="AQ75" s="391"/>
      <c r="AR75" s="393"/>
      <c r="AS75" s="394"/>
      <c r="AT75" s="388"/>
      <c r="AU75" s="395"/>
      <c r="AV75" s="390"/>
      <c r="AW75" s="395"/>
    </row>
    <row r="76" spans="1:49" ht="21" customHeight="1" x14ac:dyDescent="0.3">
      <c r="A76" s="456"/>
      <c r="B76" s="55" t="s">
        <v>151</v>
      </c>
      <c r="C76" s="56">
        <f t="shared" ref="C76:C138" si="13">SUM(D76:AW76)</f>
        <v>1</v>
      </c>
      <c r="D76" s="390"/>
      <c r="E76" s="391"/>
      <c r="F76" s="391"/>
      <c r="G76" s="392"/>
      <c r="H76" s="393"/>
      <c r="I76" s="388"/>
      <c r="J76" s="388"/>
      <c r="K76" s="394"/>
      <c r="L76" s="392"/>
      <c r="M76" s="393"/>
      <c r="N76" s="388"/>
      <c r="O76" s="388"/>
      <c r="P76" s="388"/>
      <c r="Q76" s="388"/>
      <c r="R76" s="392"/>
      <c r="S76" s="393"/>
      <c r="T76" s="390"/>
      <c r="U76" s="388"/>
      <c r="V76" s="388"/>
      <c r="W76" s="395"/>
      <c r="X76" s="393"/>
      <c r="Y76" s="388"/>
      <c r="Z76" s="388"/>
      <c r="AA76" s="392"/>
      <c r="AB76" s="393"/>
      <c r="AC76" s="388"/>
      <c r="AD76" s="388"/>
      <c r="AE76" s="392"/>
      <c r="AF76" s="393"/>
      <c r="AG76" s="388"/>
      <c r="AH76" s="388"/>
      <c r="AI76" s="388"/>
      <c r="AJ76" s="388"/>
      <c r="AK76" s="395"/>
      <c r="AL76" s="393"/>
      <c r="AM76" s="388"/>
      <c r="AN76" s="392"/>
      <c r="AO76" s="388"/>
      <c r="AP76" s="388"/>
      <c r="AQ76" s="391"/>
      <c r="AR76" s="393">
        <v>1</v>
      </c>
      <c r="AS76" s="394"/>
      <c r="AT76" s="388"/>
      <c r="AU76" s="395"/>
      <c r="AV76" s="390"/>
      <c r="AW76" s="395"/>
    </row>
    <row r="77" spans="1:49" ht="21" customHeight="1" x14ac:dyDescent="0.3">
      <c r="A77" s="456"/>
      <c r="B77" s="55" t="s">
        <v>191</v>
      </c>
      <c r="C77" s="56">
        <f t="shared" si="13"/>
        <v>2</v>
      </c>
      <c r="D77" s="390"/>
      <c r="E77" s="391"/>
      <c r="F77" s="391"/>
      <c r="G77" s="392"/>
      <c r="H77" s="393"/>
      <c r="I77" s="388"/>
      <c r="J77" s="388"/>
      <c r="K77" s="394"/>
      <c r="L77" s="392"/>
      <c r="M77" s="393"/>
      <c r="N77" s="388"/>
      <c r="O77" s="388"/>
      <c r="P77" s="388"/>
      <c r="Q77" s="388"/>
      <c r="R77" s="392"/>
      <c r="S77" s="393"/>
      <c r="T77" s="390"/>
      <c r="U77" s="388">
        <v>2</v>
      </c>
      <c r="V77" s="388"/>
      <c r="W77" s="395"/>
      <c r="X77" s="393"/>
      <c r="Y77" s="388"/>
      <c r="Z77" s="388"/>
      <c r="AA77" s="392"/>
      <c r="AB77" s="393"/>
      <c r="AC77" s="388"/>
      <c r="AD77" s="388"/>
      <c r="AE77" s="392"/>
      <c r="AF77" s="393"/>
      <c r="AG77" s="388"/>
      <c r="AH77" s="388"/>
      <c r="AI77" s="388"/>
      <c r="AJ77" s="388"/>
      <c r="AK77" s="395"/>
      <c r="AL77" s="393"/>
      <c r="AM77" s="388"/>
      <c r="AN77" s="392"/>
      <c r="AO77" s="388"/>
      <c r="AP77" s="388"/>
      <c r="AQ77" s="391"/>
      <c r="AR77" s="393"/>
      <c r="AS77" s="394"/>
      <c r="AT77" s="388"/>
      <c r="AU77" s="395"/>
      <c r="AV77" s="390"/>
      <c r="AW77" s="395"/>
    </row>
    <row r="78" spans="1:49" ht="21" customHeight="1" x14ac:dyDescent="0.3">
      <c r="A78" s="456"/>
      <c r="B78" s="55" t="s">
        <v>116</v>
      </c>
      <c r="C78" s="56">
        <f t="shared" si="13"/>
        <v>1</v>
      </c>
      <c r="D78" s="390"/>
      <c r="E78" s="391"/>
      <c r="F78" s="391"/>
      <c r="G78" s="392"/>
      <c r="H78" s="393"/>
      <c r="I78" s="388"/>
      <c r="J78" s="388"/>
      <c r="K78" s="394"/>
      <c r="L78" s="392"/>
      <c r="M78" s="393"/>
      <c r="N78" s="388"/>
      <c r="O78" s="388"/>
      <c r="P78" s="388"/>
      <c r="Q78" s="388"/>
      <c r="R78" s="392"/>
      <c r="S78" s="393"/>
      <c r="T78" s="390"/>
      <c r="U78" s="388"/>
      <c r="V78" s="388"/>
      <c r="W78" s="395"/>
      <c r="X78" s="393"/>
      <c r="Y78" s="388"/>
      <c r="Z78" s="388"/>
      <c r="AA78" s="392"/>
      <c r="AB78" s="393"/>
      <c r="AC78" s="388"/>
      <c r="AD78" s="388"/>
      <c r="AE78" s="392"/>
      <c r="AF78" s="393"/>
      <c r="AG78" s="388">
        <v>1</v>
      </c>
      <c r="AH78" s="388"/>
      <c r="AI78" s="388"/>
      <c r="AJ78" s="388"/>
      <c r="AK78" s="395"/>
      <c r="AL78" s="393"/>
      <c r="AM78" s="388"/>
      <c r="AN78" s="392"/>
      <c r="AO78" s="388"/>
      <c r="AP78" s="388"/>
      <c r="AQ78" s="391"/>
      <c r="AR78" s="393"/>
      <c r="AS78" s="394"/>
      <c r="AT78" s="388"/>
      <c r="AU78" s="395"/>
      <c r="AV78" s="390"/>
      <c r="AW78" s="395"/>
    </row>
    <row r="79" spans="1:49" ht="21" customHeight="1" x14ac:dyDescent="0.3">
      <c r="A79" s="456"/>
      <c r="B79" s="55" t="s">
        <v>131</v>
      </c>
      <c r="C79" s="56">
        <f t="shared" si="13"/>
        <v>2</v>
      </c>
      <c r="D79" s="390"/>
      <c r="E79" s="391"/>
      <c r="F79" s="391"/>
      <c r="G79" s="392"/>
      <c r="H79" s="393"/>
      <c r="I79" s="388"/>
      <c r="J79" s="388"/>
      <c r="K79" s="394"/>
      <c r="L79" s="392"/>
      <c r="M79" s="393"/>
      <c r="N79" s="388"/>
      <c r="O79" s="388"/>
      <c r="P79" s="388"/>
      <c r="Q79" s="388"/>
      <c r="R79" s="392"/>
      <c r="S79" s="393"/>
      <c r="T79" s="390"/>
      <c r="U79" s="388"/>
      <c r="V79" s="388"/>
      <c r="W79" s="395"/>
      <c r="X79" s="393"/>
      <c r="Y79" s="388"/>
      <c r="Z79" s="388"/>
      <c r="AA79" s="392"/>
      <c r="AB79" s="393"/>
      <c r="AC79" s="388"/>
      <c r="AD79" s="388"/>
      <c r="AE79" s="392"/>
      <c r="AF79" s="393"/>
      <c r="AG79" s="388"/>
      <c r="AH79" s="388"/>
      <c r="AI79" s="388"/>
      <c r="AJ79" s="388"/>
      <c r="AK79" s="395"/>
      <c r="AL79" s="393">
        <v>2</v>
      </c>
      <c r="AM79" s="388"/>
      <c r="AN79" s="392"/>
      <c r="AO79" s="388"/>
      <c r="AP79" s="388"/>
      <c r="AQ79" s="391"/>
      <c r="AR79" s="393"/>
      <c r="AS79" s="394"/>
      <c r="AT79" s="388"/>
      <c r="AU79" s="395"/>
      <c r="AV79" s="390"/>
      <c r="AW79" s="395"/>
    </row>
    <row r="80" spans="1:49" ht="21" customHeight="1" x14ac:dyDescent="0.3">
      <c r="A80" s="456"/>
      <c r="B80" s="55" t="s">
        <v>173</v>
      </c>
      <c r="C80" s="56">
        <f t="shared" si="13"/>
        <v>1</v>
      </c>
      <c r="D80" s="390"/>
      <c r="E80" s="391"/>
      <c r="F80" s="391"/>
      <c r="G80" s="392"/>
      <c r="H80" s="393">
        <v>1</v>
      </c>
      <c r="I80" s="388"/>
      <c r="J80" s="388"/>
      <c r="K80" s="394"/>
      <c r="L80" s="392"/>
      <c r="M80" s="393"/>
      <c r="N80" s="388"/>
      <c r="O80" s="388"/>
      <c r="P80" s="388"/>
      <c r="Q80" s="388"/>
      <c r="R80" s="392"/>
      <c r="S80" s="393"/>
      <c r="T80" s="390"/>
      <c r="U80" s="388"/>
      <c r="V80" s="388"/>
      <c r="W80" s="395"/>
      <c r="X80" s="393"/>
      <c r="Y80" s="388"/>
      <c r="Z80" s="388"/>
      <c r="AA80" s="392"/>
      <c r="AB80" s="393"/>
      <c r="AC80" s="388"/>
      <c r="AD80" s="388"/>
      <c r="AE80" s="392"/>
      <c r="AF80" s="393"/>
      <c r="AG80" s="388"/>
      <c r="AH80" s="388"/>
      <c r="AI80" s="388"/>
      <c r="AJ80" s="388"/>
      <c r="AK80" s="395"/>
      <c r="AL80" s="393"/>
      <c r="AM80" s="388"/>
      <c r="AN80" s="392"/>
      <c r="AO80" s="388"/>
      <c r="AP80" s="388"/>
      <c r="AQ80" s="391"/>
      <c r="AR80" s="393"/>
      <c r="AS80" s="394"/>
      <c r="AT80" s="388"/>
      <c r="AU80" s="395"/>
      <c r="AV80" s="390"/>
      <c r="AW80" s="395"/>
    </row>
    <row r="81" spans="1:49" ht="21" customHeight="1" x14ac:dyDescent="0.3">
      <c r="A81" s="456"/>
      <c r="B81" s="55" t="s">
        <v>167</v>
      </c>
      <c r="C81" s="56">
        <f>SUM(D81:AW81)</f>
        <v>1</v>
      </c>
      <c r="D81" s="390"/>
      <c r="E81" s="391"/>
      <c r="F81" s="391"/>
      <c r="G81" s="392"/>
      <c r="H81" s="393">
        <v>1</v>
      </c>
      <c r="I81" s="388"/>
      <c r="J81" s="388"/>
      <c r="K81" s="394"/>
      <c r="L81" s="392"/>
      <c r="M81" s="393"/>
      <c r="N81" s="388"/>
      <c r="O81" s="388"/>
      <c r="P81" s="388"/>
      <c r="Q81" s="388"/>
      <c r="R81" s="392"/>
      <c r="S81" s="393"/>
      <c r="T81" s="390"/>
      <c r="U81" s="388"/>
      <c r="V81" s="388"/>
      <c r="W81" s="395"/>
      <c r="X81" s="393"/>
      <c r="Y81" s="388"/>
      <c r="Z81" s="388"/>
      <c r="AA81" s="392"/>
      <c r="AB81" s="393"/>
      <c r="AC81" s="388"/>
      <c r="AD81" s="388"/>
      <c r="AE81" s="392"/>
      <c r="AF81" s="393"/>
      <c r="AG81" s="388"/>
      <c r="AH81" s="388"/>
      <c r="AI81" s="388"/>
      <c r="AJ81" s="388"/>
      <c r="AK81" s="395"/>
      <c r="AL81" s="393"/>
      <c r="AM81" s="388"/>
      <c r="AN81" s="392"/>
      <c r="AO81" s="388"/>
      <c r="AP81" s="388"/>
      <c r="AQ81" s="391"/>
      <c r="AR81" s="393"/>
      <c r="AS81" s="394"/>
      <c r="AT81" s="388"/>
      <c r="AU81" s="395"/>
      <c r="AV81" s="390"/>
      <c r="AW81" s="395"/>
    </row>
    <row r="82" spans="1:49" ht="21" customHeight="1" x14ac:dyDescent="0.3">
      <c r="A82" s="456"/>
      <c r="B82" s="55" t="s">
        <v>392</v>
      </c>
      <c r="C82" s="56">
        <f t="shared" si="13"/>
        <v>5</v>
      </c>
      <c r="D82" s="390"/>
      <c r="E82" s="391"/>
      <c r="F82" s="391"/>
      <c r="G82" s="392"/>
      <c r="H82" s="393"/>
      <c r="I82" s="388"/>
      <c r="J82" s="388"/>
      <c r="K82" s="394"/>
      <c r="L82" s="392"/>
      <c r="M82" s="393"/>
      <c r="N82" s="388">
        <v>1</v>
      </c>
      <c r="O82" s="388"/>
      <c r="P82" s="388">
        <v>3</v>
      </c>
      <c r="Q82" s="388"/>
      <c r="R82" s="392"/>
      <c r="S82" s="393"/>
      <c r="T82" s="390"/>
      <c r="U82" s="388"/>
      <c r="V82" s="388"/>
      <c r="W82" s="395"/>
      <c r="X82" s="393"/>
      <c r="Y82" s="388"/>
      <c r="Z82" s="388"/>
      <c r="AA82" s="392"/>
      <c r="AB82" s="393"/>
      <c r="AC82" s="388"/>
      <c r="AD82" s="388"/>
      <c r="AE82" s="392"/>
      <c r="AF82" s="393"/>
      <c r="AG82" s="388"/>
      <c r="AH82" s="388"/>
      <c r="AI82" s="388"/>
      <c r="AJ82" s="388"/>
      <c r="AK82" s="395"/>
      <c r="AL82" s="393"/>
      <c r="AM82" s="388"/>
      <c r="AN82" s="392"/>
      <c r="AO82" s="388"/>
      <c r="AP82" s="388"/>
      <c r="AQ82" s="391"/>
      <c r="AR82" s="393"/>
      <c r="AS82" s="394">
        <v>1</v>
      </c>
      <c r="AT82" s="388"/>
      <c r="AU82" s="395"/>
      <c r="AV82" s="390"/>
      <c r="AW82" s="395"/>
    </row>
    <row r="83" spans="1:49" ht="21" customHeight="1" x14ac:dyDescent="0.3">
      <c r="A83" s="456"/>
      <c r="B83" s="55" t="s">
        <v>168</v>
      </c>
      <c r="C83" s="56">
        <f t="shared" si="13"/>
        <v>1</v>
      </c>
      <c r="D83" s="390"/>
      <c r="E83" s="391"/>
      <c r="F83" s="391"/>
      <c r="G83" s="392"/>
      <c r="H83" s="393"/>
      <c r="I83" s="388"/>
      <c r="J83" s="388"/>
      <c r="K83" s="394"/>
      <c r="L83" s="392"/>
      <c r="M83" s="393"/>
      <c r="N83" s="388"/>
      <c r="O83" s="388"/>
      <c r="P83" s="388"/>
      <c r="Q83" s="388"/>
      <c r="R83" s="392"/>
      <c r="S83" s="393">
        <v>1</v>
      </c>
      <c r="T83" s="390"/>
      <c r="U83" s="388"/>
      <c r="V83" s="388"/>
      <c r="W83" s="395"/>
      <c r="X83" s="393"/>
      <c r="Y83" s="388"/>
      <c r="Z83" s="388"/>
      <c r="AA83" s="392"/>
      <c r="AB83" s="393"/>
      <c r="AC83" s="388"/>
      <c r="AD83" s="388"/>
      <c r="AE83" s="392"/>
      <c r="AF83" s="393"/>
      <c r="AG83" s="388"/>
      <c r="AH83" s="388"/>
      <c r="AI83" s="388"/>
      <c r="AJ83" s="388"/>
      <c r="AK83" s="395"/>
      <c r="AL83" s="393"/>
      <c r="AM83" s="388"/>
      <c r="AN83" s="392"/>
      <c r="AO83" s="388"/>
      <c r="AP83" s="388"/>
      <c r="AQ83" s="391"/>
      <c r="AR83" s="393"/>
      <c r="AS83" s="394"/>
      <c r="AT83" s="388"/>
      <c r="AU83" s="395"/>
      <c r="AV83" s="390"/>
      <c r="AW83" s="395"/>
    </row>
    <row r="84" spans="1:49" ht="21" customHeight="1" x14ac:dyDescent="0.3">
      <c r="A84" s="456"/>
      <c r="B84" s="55" t="s">
        <v>187</v>
      </c>
      <c r="C84" s="56">
        <f t="shared" si="13"/>
        <v>1</v>
      </c>
      <c r="D84" s="390"/>
      <c r="E84" s="391"/>
      <c r="F84" s="391"/>
      <c r="G84" s="392"/>
      <c r="H84" s="393"/>
      <c r="I84" s="388"/>
      <c r="J84" s="388"/>
      <c r="K84" s="394"/>
      <c r="L84" s="392"/>
      <c r="M84" s="393"/>
      <c r="N84" s="388"/>
      <c r="O84" s="388"/>
      <c r="P84" s="388"/>
      <c r="Q84" s="388"/>
      <c r="R84" s="392"/>
      <c r="S84" s="393"/>
      <c r="T84" s="390"/>
      <c r="U84" s="388"/>
      <c r="V84" s="388"/>
      <c r="W84" s="395"/>
      <c r="X84" s="393"/>
      <c r="Y84" s="388">
        <v>1</v>
      </c>
      <c r="Z84" s="388"/>
      <c r="AA84" s="392"/>
      <c r="AB84" s="393"/>
      <c r="AC84" s="388"/>
      <c r="AD84" s="388"/>
      <c r="AE84" s="392"/>
      <c r="AF84" s="393"/>
      <c r="AG84" s="388"/>
      <c r="AH84" s="388"/>
      <c r="AI84" s="388"/>
      <c r="AJ84" s="388"/>
      <c r="AK84" s="395"/>
      <c r="AL84" s="393"/>
      <c r="AM84" s="388"/>
      <c r="AN84" s="392"/>
      <c r="AO84" s="388"/>
      <c r="AP84" s="388"/>
      <c r="AQ84" s="391"/>
      <c r="AR84" s="393"/>
      <c r="AS84" s="394"/>
      <c r="AT84" s="388"/>
      <c r="AU84" s="395"/>
      <c r="AV84" s="390"/>
      <c r="AW84" s="395"/>
    </row>
    <row r="85" spans="1:49" ht="21" customHeight="1" x14ac:dyDescent="0.3">
      <c r="A85" s="456"/>
      <c r="B85" s="55" t="s">
        <v>176</v>
      </c>
      <c r="C85" s="56">
        <f t="shared" si="13"/>
        <v>2</v>
      </c>
      <c r="D85" s="390"/>
      <c r="E85" s="391"/>
      <c r="F85" s="391"/>
      <c r="G85" s="392"/>
      <c r="H85" s="393"/>
      <c r="I85" s="388"/>
      <c r="J85" s="388"/>
      <c r="K85" s="394"/>
      <c r="L85" s="392"/>
      <c r="M85" s="393"/>
      <c r="N85" s="388"/>
      <c r="O85" s="388"/>
      <c r="P85" s="388"/>
      <c r="Q85" s="388"/>
      <c r="R85" s="392"/>
      <c r="S85" s="393"/>
      <c r="T85" s="390"/>
      <c r="U85" s="388"/>
      <c r="V85" s="388"/>
      <c r="W85" s="395"/>
      <c r="X85" s="393">
        <v>0</v>
      </c>
      <c r="Y85" s="388">
        <v>1</v>
      </c>
      <c r="Z85" s="388"/>
      <c r="AA85" s="392"/>
      <c r="AB85" s="393"/>
      <c r="AC85" s="388"/>
      <c r="AD85" s="388"/>
      <c r="AE85" s="392"/>
      <c r="AF85" s="393"/>
      <c r="AG85" s="388"/>
      <c r="AH85" s="388"/>
      <c r="AI85" s="388"/>
      <c r="AJ85" s="388"/>
      <c r="AK85" s="395"/>
      <c r="AL85" s="393"/>
      <c r="AM85" s="388"/>
      <c r="AN85" s="392"/>
      <c r="AO85" s="388"/>
      <c r="AP85" s="388"/>
      <c r="AQ85" s="391"/>
      <c r="AR85" s="393"/>
      <c r="AS85" s="394"/>
      <c r="AT85" s="388"/>
      <c r="AU85" s="395"/>
      <c r="AV85" s="390">
        <v>1</v>
      </c>
      <c r="AW85" s="395"/>
    </row>
    <row r="86" spans="1:49" ht="21" customHeight="1" x14ac:dyDescent="0.3">
      <c r="A86" s="456"/>
      <c r="B86" s="55" t="s">
        <v>188</v>
      </c>
      <c r="C86" s="56">
        <f t="shared" si="13"/>
        <v>1</v>
      </c>
      <c r="D86" s="390"/>
      <c r="E86" s="391"/>
      <c r="F86" s="391"/>
      <c r="G86" s="392"/>
      <c r="H86" s="393"/>
      <c r="I86" s="388"/>
      <c r="J86" s="388"/>
      <c r="K86" s="394"/>
      <c r="L86" s="392"/>
      <c r="M86" s="393"/>
      <c r="N86" s="388"/>
      <c r="O86" s="388"/>
      <c r="P86" s="388"/>
      <c r="Q86" s="388"/>
      <c r="R86" s="392"/>
      <c r="S86" s="393"/>
      <c r="T86" s="390"/>
      <c r="U86" s="388"/>
      <c r="V86" s="388"/>
      <c r="W86" s="395"/>
      <c r="X86" s="393"/>
      <c r="Y86" s="388">
        <v>1</v>
      </c>
      <c r="Z86" s="388"/>
      <c r="AA86" s="392"/>
      <c r="AB86" s="393"/>
      <c r="AC86" s="388"/>
      <c r="AD86" s="388"/>
      <c r="AE86" s="392"/>
      <c r="AF86" s="393"/>
      <c r="AG86" s="388"/>
      <c r="AH86" s="388"/>
      <c r="AI86" s="388"/>
      <c r="AJ86" s="388"/>
      <c r="AK86" s="395"/>
      <c r="AL86" s="393"/>
      <c r="AM86" s="388"/>
      <c r="AN86" s="392"/>
      <c r="AO86" s="388"/>
      <c r="AP86" s="388"/>
      <c r="AQ86" s="391"/>
      <c r="AR86" s="393"/>
      <c r="AS86" s="394"/>
      <c r="AT86" s="388"/>
      <c r="AU86" s="395"/>
      <c r="AV86" s="390"/>
      <c r="AW86" s="395"/>
    </row>
    <row r="87" spans="1:49" ht="21" customHeight="1" x14ac:dyDescent="0.3">
      <c r="A87" s="456"/>
      <c r="B87" s="55" t="s">
        <v>125</v>
      </c>
      <c r="C87" s="56">
        <f t="shared" si="13"/>
        <v>1</v>
      </c>
      <c r="D87" s="390"/>
      <c r="E87" s="391"/>
      <c r="F87" s="391"/>
      <c r="G87" s="392"/>
      <c r="H87" s="393"/>
      <c r="I87" s="388"/>
      <c r="J87" s="388"/>
      <c r="K87" s="394"/>
      <c r="L87" s="392"/>
      <c r="M87" s="393"/>
      <c r="N87" s="388"/>
      <c r="O87" s="388"/>
      <c r="P87" s="388"/>
      <c r="Q87" s="388"/>
      <c r="R87" s="392"/>
      <c r="S87" s="393"/>
      <c r="T87" s="390"/>
      <c r="U87" s="388"/>
      <c r="V87" s="388"/>
      <c r="W87" s="395">
        <v>1</v>
      </c>
      <c r="X87" s="393"/>
      <c r="Y87" s="388"/>
      <c r="Z87" s="388"/>
      <c r="AA87" s="392"/>
      <c r="AB87" s="393"/>
      <c r="AC87" s="388"/>
      <c r="AD87" s="388"/>
      <c r="AE87" s="392"/>
      <c r="AF87" s="393"/>
      <c r="AG87" s="388"/>
      <c r="AH87" s="388"/>
      <c r="AI87" s="388"/>
      <c r="AJ87" s="388"/>
      <c r="AK87" s="395"/>
      <c r="AL87" s="393"/>
      <c r="AM87" s="388"/>
      <c r="AN87" s="392"/>
      <c r="AO87" s="388"/>
      <c r="AP87" s="388"/>
      <c r="AQ87" s="391"/>
      <c r="AR87" s="393"/>
      <c r="AS87" s="394"/>
      <c r="AT87" s="388"/>
      <c r="AU87" s="395"/>
      <c r="AV87" s="390"/>
      <c r="AW87" s="395"/>
    </row>
    <row r="88" spans="1:49" ht="21" customHeight="1" x14ac:dyDescent="0.3">
      <c r="A88" s="456"/>
      <c r="B88" s="55" t="s">
        <v>107</v>
      </c>
      <c r="C88" s="56">
        <f t="shared" si="13"/>
        <v>1</v>
      </c>
      <c r="D88" s="390"/>
      <c r="E88" s="391"/>
      <c r="F88" s="391"/>
      <c r="G88" s="392"/>
      <c r="H88" s="393"/>
      <c r="I88" s="388">
        <v>1</v>
      </c>
      <c r="J88" s="388"/>
      <c r="K88" s="394"/>
      <c r="L88" s="392"/>
      <c r="M88" s="393"/>
      <c r="N88" s="388"/>
      <c r="O88" s="388"/>
      <c r="P88" s="388"/>
      <c r="Q88" s="388"/>
      <c r="R88" s="392"/>
      <c r="S88" s="393"/>
      <c r="T88" s="390"/>
      <c r="U88" s="388"/>
      <c r="V88" s="388"/>
      <c r="W88" s="395"/>
      <c r="X88" s="393"/>
      <c r="Y88" s="388"/>
      <c r="Z88" s="388"/>
      <c r="AA88" s="392"/>
      <c r="AB88" s="393"/>
      <c r="AC88" s="388"/>
      <c r="AD88" s="388"/>
      <c r="AE88" s="392"/>
      <c r="AF88" s="393"/>
      <c r="AG88" s="388"/>
      <c r="AH88" s="388"/>
      <c r="AI88" s="388"/>
      <c r="AJ88" s="388"/>
      <c r="AK88" s="395"/>
      <c r="AL88" s="393"/>
      <c r="AM88" s="388"/>
      <c r="AN88" s="392"/>
      <c r="AO88" s="388"/>
      <c r="AP88" s="388"/>
      <c r="AQ88" s="391"/>
      <c r="AR88" s="393"/>
      <c r="AS88" s="394"/>
      <c r="AT88" s="388"/>
      <c r="AU88" s="395"/>
      <c r="AV88" s="390"/>
      <c r="AW88" s="395"/>
    </row>
    <row r="89" spans="1:49" ht="21" customHeight="1" x14ac:dyDescent="0.3">
      <c r="A89" s="456"/>
      <c r="B89" s="55" t="s">
        <v>99</v>
      </c>
      <c r="C89" s="56">
        <f t="shared" si="13"/>
        <v>2</v>
      </c>
      <c r="D89" s="390"/>
      <c r="E89" s="391"/>
      <c r="F89" s="391"/>
      <c r="G89" s="392"/>
      <c r="H89" s="393"/>
      <c r="I89" s="388"/>
      <c r="J89" s="388"/>
      <c r="K89" s="394"/>
      <c r="L89" s="392"/>
      <c r="M89" s="393"/>
      <c r="N89" s="388"/>
      <c r="O89" s="388"/>
      <c r="P89" s="388"/>
      <c r="Q89" s="388"/>
      <c r="R89" s="392"/>
      <c r="S89" s="393"/>
      <c r="T89" s="390"/>
      <c r="U89" s="388"/>
      <c r="V89" s="388"/>
      <c r="W89" s="395"/>
      <c r="X89" s="393"/>
      <c r="Y89" s="388"/>
      <c r="Z89" s="388"/>
      <c r="AA89" s="392"/>
      <c r="AB89" s="393"/>
      <c r="AC89" s="388"/>
      <c r="AD89" s="388"/>
      <c r="AE89" s="392"/>
      <c r="AF89" s="393"/>
      <c r="AG89" s="388"/>
      <c r="AH89" s="388">
        <v>1</v>
      </c>
      <c r="AI89" s="388">
        <v>1</v>
      </c>
      <c r="AJ89" s="388"/>
      <c r="AK89" s="395"/>
      <c r="AL89" s="393"/>
      <c r="AM89" s="388"/>
      <c r="AN89" s="392"/>
      <c r="AO89" s="388"/>
      <c r="AP89" s="388"/>
      <c r="AQ89" s="391"/>
      <c r="AR89" s="393"/>
      <c r="AS89" s="394"/>
      <c r="AT89" s="388"/>
      <c r="AU89" s="395"/>
      <c r="AV89" s="390"/>
      <c r="AW89" s="395"/>
    </row>
    <row r="90" spans="1:49" ht="21" customHeight="1" x14ac:dyDescent="0.3">
      <c r="A90" s="456"/>
      <c r="B90" s="55" t="s">
        <v>157</v>
      </c>
      <c r="C90" s="56">
        <f t="shared" si="13"/>
        <v>2</v>
      </c>
      <c r="D90" s="390"/>
      <c r="E90" s="391"/>
      <c r="F90" s="391"/>
      <c r="G90" s="392"/>
      <c r="H90" s="393"/>
      <c r="I90" s="388"/>
      <c r="J90" s="388"/>
      <c r="K90" s="394"/>
      <c r="L90" s="392"/>
      <c r="M90" s="393"/>
      <c r="N90" s="388"/>
      <c r="O90" s="388"/>
      <c r="P90" s="388"/>
      <c r="Q90" s="388"/>
      <c r="R90" s="392"/>
      <c r="S90" s="393"/>
      <c r="T90" s="390"/>
      <c r="U90" s="388"/>
      <c r="V90" s="388">
        <v>2</v>
      </c>
      <c r="W90" s="395"/>
      <c r="X90" s="393"/>
      <c r="Y90" s="388"/>
      <c r="Z90" s="388"/>
      <c r="AA90" s="392"/>
      <c r="AB90" s="393"/>
      <c r="AC90" s="388"/>
      <c r="AD90" s="388"/>
      <c r="AE90" s="392"/>
      <c r="AF90" s="393"/>
      <c r="AG90" s="388"/>
      <c r="AH90" s="388"/>
      <c r="AI90" s="388"/>
      <c r="AJ90" s="388"/>
      <c r="AK90" s="395"/>
      <c r="AL90" s="393"/>
      <c r="AM90" s="388"/>
      <c r="AN90" s="392"/>
      <c r="AO90" s="388"/>
      <c r="AP90" s="388"/>
      <c r="AQ90" s="391"/>
      <c r="AR90" s="393"/>
      <c r="AS90" s="394"/>
      <c r="AT90" s="388"/>
      <c r="AU90" s="395"/>
      <c r="AV90" s="390"/>
      <c r="AW90" s="395"/>
    </row>
    <row r="91" spans="1:49" ht="21" customHeight="1" x14ac:dyDescent="0.3">
      <c r="A91" s="456"/>
      <c r="B91" s="55" t="s">
        <v>158</v>
      </c>
      <c r="C91" s="56">
        <f t="shared" si="13"/>
        <v>1</v>
      </c>
      <c r="D91" s="390"/>
      <c r="E91" s="391"/>
      <c r="F91" s="391"/>
      <c r="G91" s="392"/>
      <c r="H91" s="393"/>
      <c r="I91" s="388"/>
      <c r="J91" s="388">
        <v>1</v>
      </c>
      <c r="K91" s="394"/>
      <c r="L91" s="392"/>
      <c r="M91" s="393"/>
      <c r="N91" s="388"/>
      <c r="O91" s="388"/>
      <c r="P91" s="388"/>
      <c r="Q91" s="388"/>
      <c r="R91" s="392"/>
      <c r="S91" s="393"/>
      <c r="T91" s="390"/>
      <c r="U91" s="388"/>
      <c r="V91" s="388"/>
      <c r="W91" s="395"/>
      <c r="X91" s="393"/>
      <c r="Y91" s="388"/>
      <c r="Z91" s="388"/>
      <c r="AA91" s="392"/>
      <c r="AB91" s="393"/>
      <c r="AC91" s="388"/>
      <c r="AD91" s="388"/>
      <c r="AE91" s="392"/>
      <c r="AF91" s="393"/>
      <c r="AG91" s="388"/>
      <c r="AH91" s="388"/>
      <c r="AI91" s="388"/>
      <c r="AJ91" s="388"/>
      <c r="AK91" s="395"/>
      <c r="AL91" s="393"/>
      <c r="AM91" s="388"/>
      <c r="AN91" s="392"/>
      <c r="AO91" s="388"/>
      <c r="AP91" s="388"/>
      <c r="AQ91" s="391"/>
      <c r="AR91" s="393"/>
      <c r="AS91" s="394"/>
      <c r="AT91" s="388"/>
      <c r="AU91" s="395"/>
      <c r="AV91" s="390"/>
      <c r="AW91" s="395"/>
    </row>
    <row r="92" spans="1:49" ht="21" customHeight="1" x14ac:dyDescent="0.3">
      <c r="A92" s="456"/>
      <c r="B92" s="55" t="s">
        <v>101</v>
      </c>
      <c r="C92" s="56">
        <f t="shared" si="13"/>
        <v>1</v>
      </c>
      <c r="D92" s="390"/>
      <c r="E92" s="391"/>
      <c r="F92" s="391"/>
      <c r="G92" s="392"/>
      <c r="H92" s="393"/>
      <c r="I92" s="388"/>
      <c r="J92" s="388"/>
      <c r="K92" s="394"/>
      <c r="L92" s="392"/>
      <c r="M92" s="393"/>
      <c r="N92" s="388"/>
      <c r="O92" s="388"/>
      <c r="P92" s="388"/>
      <c r="Q92" s="388"/>
      <c r="R92" s="392"/>
      <c r="S92" s="393"/>
      <c r="T92" s="390"/>
      <c r="U92" s="388"/>
      <c r="V92" s="388"/>
      <c r="W92" s="395">
        <v>1</v>
      </c>
      <c r="X92" s="393"/>
      <c r="Y92" s="388"/>
      <c r="Z92" s="388"/>
      <c r="AA92" s="392"/>
      <c r="AB92" s="393"/>
      <c r="AC92" s="388"/>
      <c r="AD92" s="388"/>
      <c r="AE92" s="392"/>
      <c r="AF92" s="393"/>
      <c r="AG92" s="388"/>
      <c r="AH92" s="388"/>
      <c r="AI92" s="388"/>
      <c r="AJ92" s="388"/>
      <c r="AK92" s="395"/>
      <c r="AL92" s="393"/>
      <c r="AM92" s="388"/>
      <c r="AN92" s="392"/>
      <c r="AO92" s="388"/>
      <c r="AP92" s="388"/>
      <c r="AQ92" s="391"/>
      <c r="AR92" s="393"/>
      <c r="AS92" s="394"/>
      <c r="AT92" s="388"/>
      <c r="AU92" s="395"/>
      <c r="AV92" s="390"/>
      <c r="AW92" s="395"/>
    </row>
    <row r="93" spans="1:49" ht="21" customHeight="1" x14ac:dyDescent="0.3">
      <c r="A93" s="456"/>
      <c r="B93" s="55" t="s">
        <v>106</v>
      </c>
      <c r="C93" s="56">
        <f t="shared" si="13"/>
        <v>1</v>
      </c>
      <c r="D93" s="390"/>
      <c r="E93" s="391"/>
      <c r="F93" s="391"/>
      <c r="G93" s="392"/>
      <c r="H93" s="393"/>
      <c r="I93" s="388"/>
      <c r="J93" s="388"/>
      <c r="K93" s="394"/>
      <c r="L93" s="392"/>
      <c r="M93" s="393"/>
      <c r="N93" s="388"/>
      <c r="O93" s="388"/>
      <c r="P93" s="388"/>
      <c r="Q93" s="388"/>
      <c r="R93" s="392"/>
      <c r="S93" s="393"/>
      <c r="T93" s="390"/>
      <c r="U93" s="388"/>
      <c r="V93" s="388"/>
      <c r="W93" s="395"/>
      <c r="X93" s="393"/>
      <c r="Y93" s="388"/>
      <c r="Z93" s="388"/>
      <c r="AA93" s="392"/>
      <c r="AB93" s="393"/>
      <c r="AC93" s="388"/>
      <c r="AD93" s="388"/>
      <c r="AE93" s="392"/>
      <c r="AF93" s="393"/>
      <c r="AG93" s="388"/>
      <c r="AH93" s="388">
        <v>1</v>
      </c>
      <c r="AI93" s="388"/>
      <c r="AJ93" s="388"/>
      <c r="AK93" s="395"/>
      <c r="AL93" s="393"/>
      <c r="AM93" s="388"/>
      <c r="AN93" s="392"/>
      <c r="AO93" s="388"/>
      <c r="AP93" s="388"/>
      <c r="AQ93" s="391"/>
      <c r="AR93" s="393"/>
      <c r="AS93" s="394"/>
      <c r="AT93" s="388"/>
      <c r="AU93" s="395"/>
      <c r="AV93" s="390"/>
      <c r="AW93" s="395"/>
    </row>
    <row r="94" spans="1:49" ht="21" customHeight="1" x14ac:dyDescent="0.3">
      <c r="A94" s="456"/>
      <c r="B94" s="55" t="s">
        <v>102</v>
      </c>
      <c r="C94" s="56">
        <f t="shared" si="13"/>
        <v>1</v>
      </c>
      <c r="D94" s="390"/>
      <c r="E94" s="391"/>
      <c r="F94" s="391"/>
      <c r="G94" s="392"/>
      <c r="H94" s="393"/>
      <c r="I94" s="388"/>
      <c r="J94" s="388">
        <v>1</v>
      </c>
      <c r="K94" s="394"/>
      <c r="L94" s="392"/>
      <c r="M94" s="393"/>
      <c r="N94" s="388"/>
      <c r="O94" s="388"/>
      <c r="P94" s="388"/>
      <c r="Q94" s="388"/>
      <c r="R94" s="392"/>
      <c r="S94" s="393"/>
      <c r="T94" s="390"/>
      <c r="U94" s="388"/>
      <c r="V94" s="388"/>
      <c r="W94" s="395"/>
      <c r="X94" s="393"/>
      <c r="Y94" s="388"/>
      <c r="Z94" s="388"/>
      <c r="AA94" s="392"/>
      <c r="AB94" s="393"/>
      <c r="AC94" s="388"/>
      <c r="AD94" s="388"/>
      <c r="AE94" s="392"/>
      <c r="AF94" s="393"/>
      <c r="AG94" s="388"/>
      <c r="AH94" s="388"/>
      <c r="AI94" s="388"/>
      <c r="AJ94" s="388"/>
      <c r="AK94" s="395"/>
      <c r="AL94" s="393"/>
      <c r="AM94" s="388"/>
      <c r="AN94" s="392"/>
      <c r="AO94" s="388"/>
      <c r="AP94" s="388"/>
      <c r="AQ94" s="391"/>
      <c r="AR94" s="393"/>
      <c r="AS94" s="394"/>
      <c r="AT94" s="388"/>
      <c r="AU94" s="395"/>
      <c r="AV94" s="390"/>
      <c r="AW94" s="395"/>
    </row>
    <row r="95" spans="1:49" ht="21" customHeight="1" x14ac:dyDescent="0.3">
      <c r="A95" s="449" t="s">
        <v>207</v>
      </c>
      <c r="B95" s="41" t="s">
        <v>335</v>
      </c>
      <c r="C95" s="35">
        <f t="shared" si="13"/>
        <v>295</v>
      </c>
      <c r="D95" s="36">
        <f t="shared" ref="D95:AW95" si="14">SUM(D96:D155)</f>
        <v>5</v>
      </c>
      <c r="E95" s="37">
        <f t="shared" si="14"/>
        <v>5</v>
      </c>
      <c r="F95" s="37">
        <f t="shared" si="14"/>
        <v>9</v>
      </c>
      <c r="G95" s="40">
        <f t="shared" si="14"/>
        <v>3</v>
      </c>
      <c r="H95" s="77">
        <f t="shared" si="14"/>
        <v>13</v>
      </c>
      <c r="I95" s="38">
        <f t="shared" si="14"/>
        <v>16</v>
      </c>
      <c r="J95" s="38">
        <f t="shared" si="14"/>
        <v>8</v>
      </c>
      <c r="K95" s="39">
        <f t="shared" si="14"/>
        <v>9</v>
      </c>
      <c r="L95" s="40">
        <f t="shared" si="14"/>
        <v>9</v>
      </c>
      <c r="M95" s="77">
        <f>SUM(M96:M155)</f>
        <v>7</v>
      </c>
      <c r="N95" s="38">
        <f t="shared" si="14"/>
        <v>5</v>
      </c>
      <c r="O95" s="38">
        <f t="shared" si="14"/>
        <v>6</v>
      </c>
      <c r="P95" s="38">
        <f t="shared" si="14"/>
        <v>2</v>
      </c>
      <c r="Q95" s="38">
        <f t="shared" si="14"/>
        <v>11</v>
      </c>
      <c r="R95" s="40">
        <f t="shared" si="14"/>
        <v>8</v>
      </c>
      <c r="S95" s="88">
        <f t="shared" si="14"/>
        <v>3</v>
      </c>
      <c r="T95" s="37">
        <f t="shared" si="14"/>
        <v>5</v>
      </c>
      <c r="U95" s="37">
        <f t="shared" si="14"/>
        <v>7</v>
      </c>
      <c r="V95" s="37">
        <f t="shared" si="14"/>
        <v>3</v>
      </c>
      <c r="W95" s="40">
        <f t="shared" si="14"/>
        <v>8</v>
      </c>
      <c r="X95" s="77">
        <f t="shared" si="14"/>
        <v>12</v>
      </c>
      <c r="Y95" s="38">
        <f t="shared" si="14"/>
        <v>8</v>
      </c>
      <c r="Z95" s="38">
        <f t="shared" si="14"/>
        <v>12</v>
      </c>
      <c r="AA95" s="40">
        <f t="shared" si="14"/>
        <v>3</v>
      </c>
      <c r="AB95" s="77">
        <f t="shared" si="14"/>
        <v>3</v>
      </c>
      <c r="AC95" s="38">
        <f t="shared" si="14"/>
        <v>7</v>
      </c>
      <c r="AD95" s="38">
        <f t="shared" si="14"/>
        <v>10</v>
      </c>
      <c r="AE95" s="40">
        <f t="shared" si="14"/>
        <v>3</v>
      </c>
      <c r="AF95" s="77">
        <f t="shared" si="14"/>
        <v>5</v>
      </c>
      <c r="AG95" s="38">
        <f t="shared" si="14"/>
        <v>4</v>
      </c>
      <c r="AH95" s="38">
        <f t="shared" si="14"/>
        <v>5</v>
      </c>
      <c r="AI95" s="38">
        <f t="shared" si="14"/>
        <v>7</v>
      </c>
      <c r="AJ95" s="38">
        <f t="shared" si="14"/>
        <v>5</v>
      </c>
      <c r="AK95" s="63">
        <f t="shared" si="14"/>
        <v>5</v>
      </c>
      <c r="AL95" s="77">
        <f t="shared" si="14"/>
        <v>8</v>
      </c>
      <c r="AM95" s="38">
        <f t="shared" si="14"/>
        <v>5</v>
      </c>
      <c r="AN95" s="40">
        <f t="shared" si="14"/>
        <v>5</v>
      </c>
      <c r="AO95" s="38">
        <f t="shared" ref="AO95" si="15">SUM(AO96:AO155)</f>
        <v>5</v>
      </c>
      <c r="AP95" s="38">
        <f t="shared" si="14"/>
        <v>5</v>
      </c>
      <c r="AQ95" s="37">
        <f t="shared" si="14"/>
        <v>6</v>
      </c>
      <c r="AR95" s="77">
        <f t="shared" si="14"/>
        <v>6</v>
      </c>
      <c r="AS95" s="38">
        <f t="shared" si="14"/>
        <v>8</v>
      </c>
      <c r="AT95" s="38">
        <f t="shared" si="14"/>
        <v>2</v>
      </c>
      <c r="AU95" s="40">
        <f t="shared" si="14"/>
        <v>6</v>
      </c>
      <c r="AV95" s="36">
        <f t="shared" si="14"/>
        <v>4</v>
      </c>
      <c r="AW95" s="63">
        <f t="shared" si="14"/>
        <v>4</v>
      </c>
    </row>
    <row r="96" spans="1:49" ht="21" customHeight="1" x14ac:dyDescent="0.3">
      <c r="A96" s="449"/>
      <c r="B96" s="55" t="s">
        <v>213</v>
      </c>
      <c r="C96" s="56">
        <f t="shared" si="13"/>
        <v>62</v>
      </c>
      <c r="D96" s="390">
        <v>2</v>
      </c>
      <c r="E96" s="391">
        <v>1</v>
      </c>
      <c r="F96" s="391">
        <v>4</v>
      </c>
      <c r="G96" s="392">
        <v>3</v>
      </c>
      <c r="H96" s="393">
        <v>10</v>
      </c>
      <c r="I96" s="388">
        <v>5</v>
      </c>
      <c r="J96" s="388"/>
      <c r="K96" s="394"/>
      <c r="L96" s="392">
        <v>1</v>
      </c>
      <c r="M96" s="393">
        <v>6</v>
      </c>
      <c r="N96" s="388">
        <v>2</v>
      </c>
      <c r="O96" s="388">
        <v>4</v>
      </c>
      <c r="P96" s="388"/>
      <c r="Q96" s="388"/>
      <c r="R96" s="392"/>
      <c r="S96" s="393"/>
      <c r="T96" s="390">
        <v>2</v>
      </c>
      <c r="U96" s="388">
        <v>4</v>
      </c>
      <c r="V96" s="388"/>
      <c r="W96" s="395"/>
      <c r="X96" s="393">
        <v>1</v>
      </c>
      <c r="Y96" s="388">
        <v>1</v>
      </c>
      <c r="Z96" s="388"/>
      <c r="AA96" s="392"/>
      <c r="AB96" s="393">
        <v>1</v>
      </c>
      <c r="AC96" s="388"/>
      <c r="AD96" s="388"/>
      <c r="AE96" s="392"/>
      <c r="AF96" s="393"/>
      <c r="AG96" s="388"/>
      <c r="AH96" s="388"/>
      <c r="AI96" s="388">
        <v>1</v>
      </c>
      <c r="AJ96" s="388"/>
      <c r="AK96" s="395"/>
      <c r="AL96" s="393">
        <v>1</v>
      </c>
      <c r="AM96" s="388">
        <v>1</v>
      </c>
      <c r="AN96" s="392"/>
      <c r="AO96" s="388">
        <v>3</v>
      </c>
      <c r="AP96" s="388">
        <v>1</v>
      </c>
      <c r="AQ96" s="391"/>
      <c r="AR96" s="393">
        <v>2</v>
      </c>
      <c r="AS96" s="394">
        <v>3</v>
      </c>
      <c r="AT96" s="388"/>
      <c r="AU96" s="395">
        <v>1</v>
      </c>
      <c r="AV96" s="390">
        <v>1</v>
      </c>
      <c r="AW96" s="395">
        <v>1</v>
      </c>
    </row>
    <row r="97" spans="1:49" ht="21" customHeight="1" x14ac:dyDescent="0.3">
      <c r="A97" s="449"/>
      <c r="B97" s="55" t="s">
        <v>215</v>
      </c>
      <c r="C97" s="56">
        <f t="shared" si="13"/>
        <v>6</v>
      </c>
      <c r="D97" s="390"/>
      <c r="E97" s="391"/>
      <c r="F97" s="391"/>
      <c r="G97" s="392"/>
      <c r="H97" s="393"/>
      <c r="I97" s="388"/>
      <c r="J97" s="388"/>
      <c r="K97" s="394"/>
      <c r="L97" s="392"/>
      <c r="M97" s="393"/>
      <c r="N97" s="388"/>
      <c r="O97" s="388"/>
      <c r="P97" s="388"/>
      <c r="Q97" s="388">
        <v>4</v>
      </c>
      <c r="R97" s="392">
        <v>2</v>
      </c>
      <c r="S97" s="393"/>
      <c r="T97" s="390"/>
      <c r="U97" s="388"/>
      <c r="V97" s="388"/>
      <c r="W97" s="395"/>
      <c r="X97" s="393"/>
      <c r="Y97" s="388"/>
      <c r="Z97" s="388"/>
      <c r="AA97" s="392"/>
      <c r="AB97" s="393"/>
      <c r="AC97" s="388"/>
      <c r="AD97" s="388"/>
      <c r="AE97" s="392"/>
      <c r="AF97" s="393"/>
      <c r="AG97" s="388"/>
      <c r="AH97" s="388"/>
      <c r="AI97" s="388"/>
      <c r="AJ97" s="388"/>
      <c r="AK97" s="395"/>
      <c r="AL97" s="393"/>
      <c r="AM97" s="388"/>
      <c r="AN97" s="392"/>
      <c r="AO97" s="388"/>
      <c r="AP97" s="388"/>
      <c r="AQ97" s="391"/>
      <c r="AR97" s="393"/>
      <c r="AS97" s="394"/>
      <c r="AT97" s="388"/>
      <c r="AU97" s="395"/>
      <c r="AV97" s="390"/>
      <c r="AW97" s="395"/>
    </row>
    <row r="98" spans="1:49" ht="21" customHeight="1" x14ac:dyDescent="0.3">
      <c r="A98" s="449"/>
      <c r="B98" s="55" t="s">
        <v>216</v>
      </c>
      <c r="C98" s="56">
        <f t="shared" si="13"/>
        <v>5</v>
      </c>
      <c r="D98" s="390"/>
      <c r="E98" s="391"/>
      <c r="F98" s="391"/>
      <c r="G98" s="392"/>
      <c r="H98" s="393"/>
      <c r="I98" s="388"/>
      <c r="J98" s="388"/>
      <c r="K98" s="394">
        <v>4</v>
      </c>
      <c r="L98" s="392"/>
      <c r="M98" s="393"/>
      <c r="N98" s="388"/>
      <c r="O98" s="388"/>
      <c r="P98" s="388"/>
      <c r="Q98" s="388"/>
      <c r="R98" s="392"/>
      <c r="S98" s="393"/>
      <c r="T98" s="390"/>
      <c r="U98" s="388"/>
      <c r="V98" s="388"/>
      <c r="W98" s="395"/>
      <c r="X98" s="393"/>
      <c r="Y98" s="388"/>
      <c r="Z98" s="388"/>
      <c r="AA98" s="392"/>
      <c r="AB98" s="393"/>
      <c r="AC98" s="388"/>
      <c r="AD98" s="388"/>
      <c r="AE98" s="392"/>
      <c r="AF98" s="393"/>
      <c r="AG98" s="388"/>
      <c r="AH98" s="388"/>
      <c r="AI98" s="388"/>
      <c r="AJ98" s="388"/>
      <c r="AK98" s="395"/>
      <c r="AL98" s="393"/>
      <c r="AM98" s="388"/>
      <c r="AN98" s="392"/>
      <c r="AO98" s="388"/>
      <c r="AP98" s="388"/>
      <c r="AQ98" s="391"/>
      <c r="AR98" s="393"/>
      <c r="AS98" s="394"/>
      <c r="AT98" s="388"/>
      <c r="AU98" s="395"/>
      <c r="AV98" s="390">
        <v>1</v>
      </c>
      <c r="AW98" s="395"/>
    </row>
    <row r="99" spans="1:49" ht="21" customHeight="1" x14ac:dyDescent="0.3">
      <c r="A99" s="449"/>
      <c r="B99" s="55" t="s">
        <v>241</v>
      </c>
      <c r="C99" s="56">
        <f t="shared" si="13"/>
        <v>16</v>
      </c>
      <c r="D99" s="390"/>
      <c r="E99" s="391"/>
      <c r="F99" s="391"/>
      <c r="G99" s="392"/>
      <c r="H99" s="393"/>
      <c r="I99" s="388"/>
      <c r="J99" s="388"/>
      <c r="K99" s="394"/>
      <c r="L99" s="392"/>
      <c r="M99" s="393"/>
      <c r="N99" s="388"/>
      <c r="O99" s="388"/>
      <c r="P99" s="388"/>
      <c r="Q99" s="388"/>
      <c r="R99" s="392"/>
      <c r="S99" s="393"/>
      <c r="T99" s="390"/>
      <c r="U99" s="388"/>
      <c r="V99" s="388"/>
      <c r="W99" s="395"/>
      <c r="X99" s="393">
        <v>7</v>
      </c>
      <c r="Y99" s="388">
        <v>3</v>
      </c>
      <c r="Z99" s="388">
        <v>5</v>
      </c>
      <c r="AA99" s="392"/>
      <c r="AB99" s="393"/>
      <c r="AC99" s="388"/>
      <c r="AD99" s="388"/>
      <c r="AE99" s="392"/>
      <c r="AF99" s="393"/>
      <c r="AG99" s="388"/>
      <c r="AH99" s="388"/>
      <c r="AI99" s="388"/>
      <c r="AJ99" s="388"/>
      <c r="AK99" s="395"/>
      <c r="AL99" s="393"/>
      <c r="AM99" s="388"/>
      <c r="AN99" s="392"/>
      <c r="AO99" s="388"/>
      <c r="AP99" s="388"/>
      <c r="AQ99" s="391"/>
      <c r="AR99" s="393"/>
      <c r="AS99" s="394"/>
      <c r="AT99" s="388"/>
      <c r="AU99" s="395"/>
      <c r="AV99" s="390">
        <v>1</v>
      </c>
      <c r="AW99" s="395"/>
    </row>
    <row r="100" spans="1:49" ht="21" customHeight="1" x14ac:dyDescent="0.3">
      <c r="A100" s="449"/>
      <c r="B100" s="55" t="s">
        <v>218</v>
      </c>
      <c r="C100" s="56">
        <f t="shared" si="13"/>
        <v>1</v>
      </c>
      <c r="D100" s="390"/>
      <c r="E100" s="391"/>
      <c r="F100" s="391"/>
      <c r="G100" s="392"/>
      <c r="H100" s="393"/>
      <c r="I100" s="388"/>
      <c r="J100" s="388"/>
      <c r="K100" s="394"/>
      <c r="L100" s="392"/>
      <c r="M100" s="393"/>
      <c r="N100" s="388"/>
      <c r="O100" s="388"/>
      <c r="P100" s="388"/>
      <c r="Q100" s="388"/>
      <c r="R100" s="392"/>
      <c r="S100" s="393"/>
      <c r="T100" s="390"/>
      <c r="U100" s="388"/>
      <c r="V100" s="388"/>
      <c r="W100" s="395">
        <v>1</v>
      </c>
      <c r="X100" s="393"/>
      <c r="Y100" s="388"/>
      <c r="Z100" s="388"/>
      <c r="AA100" s="392"/>
      <c r="AB100" s="393"/>
      <c r="AC100" s="388"/>
      <c r="AD100" s="388"/>
      <c r="AE100" s="392"/>
      <c r="AF100" s="393"/>
      <c r="AG100" s="388"/>
      <c r="AH100" s="388"/>
      <c r="AI100" s="388"/>
      <c r="AJ100" s="388"/>
      <c r="AK100" s="395"/>
      <c r="AL100" s="393"/>
      <c r="AM100" s="388"/>
      <c r="AN100" s="392"/>
      <c r="AO100" s="388"/>
      <c r="AP100" s="388"/>
      <c r="AQ100" s="391"/>
      <c r="AR100" s="393"/>
      <c r="AS100" s="394"/>
      <c r="AT100" s="388"/>
      <c r="AU100" s="395"/>
      <c r="AV100" s="390"/>
      <c r="AW100" s="395"/>
    </row>
    <row r="101" spans="1:49" ht="21" customHeight="1" x14ac:dyDescent="0.3">
      <c r="A101" s="449"/>
      <c r="B101" s="55" t="s">
        <v>219</v>
      </c>
      <c r="C101" s="56">
        <f>SUM(D101:AW101)</f>
        <v>11</v>
      </c>
      <c r="D101" s="390"/>
      <c r="E101" s="391">
        <v>1</v>
      </c>
      <c r="F101" s="391"/>
      <c r="G101" s="392"/>
      <c r="H101" s="393"/>
      <c r="I101" s="388"/>
      <c r="J101" s="388"/>
      <c r="K101" s="394"/>
      <c r="L101" s="392"/>
      <c r="M101" s="393"/>
      <c r="N101" s="388"/>
      <c r="O101" s="388"/>
      <c r="P101" s="388">
        <v>1</v>
      </c>
      <c r="Q101" s="388"/>
      <c r="R101" s="392"/>
      <c r="S101" s="393">
        <v>1</v>
      </c>
      <c r="T101" s="390"/>
      <c r="U101" s="388"/>
      <c r="V101" s="388"/>
      <c r="W101" s="395"/>
      <c r="X101" s="393"/>
      <c r="Y101" s="388"/>
      <c r="Z101" s="388"/>
      <c r="AA101" s="392"/>
      <c r="AB101" s="393"/>
      <c r="AC101" s="388"/>
      <c r="AD101" s="388"/>
      <c r="AE101" s="392"/>
      <c r="AF101" s="393"/>
      <c r="AG101" s="388">
        <v>1</v>
      </c>
      <c r="AH101" s="388">
        <v>2</v>
      </c>
      <c r="AI101" s="388"/>
      <c r="AJ101" s="388"/>
      <c r="AK101" s="395">
        <v>1</v>
      </c>
      <c r="AL101" s="393">
        <v>1</v>
      </c>
      <c r="AM101" s="388"/>
      <c r="AN101" s="392"/>
      <c r="AO101" s="388"/>
      <c r="AP101" s="388"/>
      <c r="AQ101" s="391">
        <v>1</v>
      </c>
      <c r="AR101" s="393"/>
      <c r="AS101" s="394">
        <v>2</v>
      </c>
      <c r="AT101" s="388"/>
      <c r="AU101" s="395"/>
      <c r="AV101" s="390"/>
      <c r="AW101" s="395"/>
    </row>
    <row r="102" spans="1:49" ht="21" customHeight="1" x14ac:dyDescent="0.3">
      <c r="A102" s="449"/>
      <c r="B102" s="55" t="s">
        <v>248</v>
      </c>
      <c r="C102" s="56">
        <f t="shared" si="13"/>
        <v>11</v>
      </c>
      <c r="D102" s="390"/>
      <c r="E102" s="391"/>
      <c r="F102" s="391"/>
      <c r="G102" s="392"/>
      <c r="H102" s="393"/>
      <c r="I102" s="388"/>
      <c r="J102" s="388"/>
      <c r="K102" s="394"/>
      <c r="L102" s="392"/>
      <c r="M102" s="393"/>
      <c r="N102" s="388"/>
      <c r="O102" s="388"/>
      <c r="P102" s="388"/>
      <c r="Q102" s="388"/>
      <c r="R102" s="392"/>
      <c r="S102" s="393"/>
      <c r="T102" s="390"/>
      <c r="U102" s="388"/>
      <c r="V102" s="388"/>
      <c r="W102" s="395"/>
      <c r="X102" s="393"/>
      <c r="Y102" s="388"/>
      <c r="Z102" s="388"/>
      <c r="AA102" s="392"/>
      <c r="AB102" s="393"/>
      <c r="AC102" s="388">
        <v>6</v>
      </c>
      <c r="AD102" s="388">
        <v>5</v>
      </c>
      <c r="AE102" s="392"/>
      <c r="AF102" s="393"/>
      <c r="AG102" s="388"/>
      <c r="AH102" s="388"/>
      <c r="AI102" s="388"/>
      <c r="AJ102" s="388"/>
      <c r="AK102" s="395"/>
      <c r="AL102" s="393"/>
      <c r="AM102" s="388"/>
      <c r="AN102" s="392"/>
      <c r="AO102" s="388"/>
      <c r="AP102" s="388"/>
      <c r="AQ102" s="391"/>
      <c r="AR102" s="393"/>
      <c r="AS102" s="394"/>
      <c r="AT102" s="388"/>
      <c r="AU102" s="395"/>
      <c r="AV102" s="390"/>
      <c r="AW102" s="395"/>
    </row>
    <row r="103" spans="1:49" ht="21" customHeight="1" x14ac:dyDescent="0.3">
      <c r="A103" s="449"/>
      <c r="B103" s="55" t="s">
        <v>217</v>
      </c>
      <c r="C103" s="56">
        <f t="shared" si="13"/>
        <v>6</v>
      </c>
      <c r="D103" s="390"/>
      <c r="E103" s="391"/>
      <c r="F103" s="391"/>
      <c r="G103" s="392"/>
      <c r="H103" s="393"/>
      <c r="I103" s="388"/>
      <c r="J103" s="388"/>
      <c r="K103" s="394"/>
      <c r="L103" s="392"/>
      <c r="M103" s="393"/>
      <c r="N103" s="388"/>
      <c r="O103" s="388"/>
      <c r="P103" s="388"/>
      <c r="Q103" s="388"/>
      <c r="R103" s="392"/>
      <c r="S103" s="393"/>
      <c r="T103" s="390"/>
      <c r="U103" s="388"/>
      <c r="V103" s="388"/>
      <c r="W103" s="395"/>
      <c r="X103" s="393"/>
      <c r="Y103" s="388"/>
      <c r="Z103" s="388"/>
      <c r="AA103" s="392"/>
      <c r="AB103" s="393"/>
      <c r="AC103" s="388"/>
      <c r="AD103" s="388"/>
      <c r="AE103" s="392"/>
      <c r="AF103" s="393">
        <v>2</v>
      </c>
      <c r="AG103" s="388">
        <v>1</v>
      </c>
      <c r="AH103" s="388"/>
      <c r="AI103" s="388">
        <v>2</v>
      </c>
      <c r="AJ103" s="388"/>
      <c r="AK103" s="395"/>
      <c r="AL103" s="393"/>
      <c r="AM103" s="388"/>
      <c r="AN103" s="392"/>
      <c r="AO103" s="388"/>
      <c r="AP103" s="388"/>
      <c r="AQ103" s="391">
        <v>1</v>
      </c>
      <c r="AR103" s="393"/>
      <c r="AS103" s="394"/>
      <c r="AT103" s="388"/>
      <c r="AU103" s="395"/>
      <c r="AV103" s="390"/>
      <c r="AW103" s="395"/>
    </row>
    <row r="104" spans="1:49" ht="21" customHeight="1" x14ac:dyDescent="0.3">
      <c r="A104" s="449"/>
      <c r="B104" s="55" t="s">
        <v>205</v>
      </c>
      <c r="C104" s="56">
        <f t="shared" si="13"/>
        <v>32</v>
      </c>
      <c r="D104" s="390">
        <v>1</v>
      </c>
      <c r="E104" s="391"/>
      <c r="F104" s="391">
        <v>1</v>
      </c>
      <c r="G104" s="392"/>
      <c r="H104" s="393"/>
      <c r="I104" s="388">
        <v>1</v>
      </c>
      <c r="J104" s="388">
        <v>1</v>
      </c>
      <c r="K104" s="394"/>
      <c r="L104" s="392">
        <v>3</v>
      </c>
      <c r="M104" s="393">
        <v>1</v>
      </c>
      <c r="N104" s="388">
        <v>1</v>
      </c>
      <c r="O104" s="388">
        <v>2</v>
      </c>
      <c r="P104" s="388"/>
      <c r="Q104" s="388"/>
      <c r="R104" s="392"/>
      <c r="S104" s="393"/>
      <c r="T104" s="390"/>
      <c r="U104" s="388"/>
      <c r="V104" s="388"/>
      <c r="W104" s="395"/>
      <c r="X104" s="393"/>
      <c r="Y104" s="388"/>
      <c r="Z104" s="388"/>
      <c r="AA104" s="392"/>
      <c r="AB104" s="393">
        <v>1</v>
      </c>
      <c r="AC104" s="388"/>
      <c r="AD104" s="388"/>
      <c r="AE104" s="392">
        <v>1</v>
      </c>
      <c r="AF104" s="393"/>
      <c r="AG104" s="388"/>
      <c r="AH104" s="388"/>
      <c r="AI104" s="388"/>
      <c r="AJ104" s="388"/>
      <c r="AK104" s="395">
        <v>1</v>
      </c>
      <c r="AL104" s="393">
        <v>2</v>
      </c>
      <c r="AM104" s="388">
        <v>3</v>
      </c>
      <c r="AN104" s="392"/>
      <c r="AO104" s="388">
        <v>2</v>
      </c>
      <c r="AP104" s="388">
        <v>4</v>
      </c>
      <c r="AQ104" s="391">
        <v>3</v>
      </c>
      <c r="AR104" s="393"/>
      <c r="AS104" s="394"/>
      <c r="AT104" s="388">
        <v>1</v>
      </c>
      <c r="AU104" s="395">
        <v>2</v>
      </c>
      <c r="AV104" s="390"/>
      <c r="AW104" s="395">
        <v>1</v>
      </c>
    </row>
    <row r="105" spans="1:49" ht="21" customHeight="1" x14ac:dyDescent="0.3">
      <c r="A105" s="449"/>
      <c r="B105" s="55" t="s">
        <v>245</v>
      </c>
      <c r="C105" s="56">
        <f t="shared" si="13"/>
        <v>1</v>
      </c>
      <c r="D105" s="390"/>
      <c r="E105" s="391"/>
      <c r="F105" s="391"/>
      <c r="G105" s="392"/>
      <c r="H105" s="393"/>
      <c r="I105" s="388"/>
      <c r="J105" s="388">
        <v>1</v>
      </c>
      <c r="K105" s="394"/>
      <c r="L105" s="392"/>
      <c r="M105" s="393"/>
      <c r="N105" s="388"/>
      <c r="O105" s="388"/>
      <c r="P105" s="388"/>
      <c r="Q105" s="388"/>
      <c r="R105" s="392"/>
      <c r="S105" s="393"/>
      <c r="T105" s="390"/>
      <c r="U105" s="388"/>
      <c r="V105" s="388"/>
      <c r="W105" s="395"/>
      <c r="X105" s="393"/>
      <c r="Y105" s="388"/>
      <c r="Z105" s="388"/>
      <c r="AA105" s="392"/>
      <c r="AB105" s="393"/>
      <c r="AC105" s="388"/>
      <c r="AD105" s="388"/>
      <c r="AE105" s="392"/>
      <c r="AF105" s="393"/>
      <c r="AG105" s="388"/>
      <c r="AH105" s="388"/>
      <c r="AI105" s="388"/>
      <c r="AJ105" s="388"/>
      <c r="AK105" s="395"/>
      <c r="AL105" s="393"/>
      <c r="AM105" s="388"/>
      <c r="AN105" s="392"/>
      <c r="AO105" s="388"/>
      <c r="AP105" s="388"/>
      <c r="AQ105" s="391"/>
      <c r="AR105" s="393"/>
      <c r="AS105" s="394"/>
      <c r="AT105" s="388"/>
      <c r="AU105" s="395"/>
      <c r="AV105" s="390"/>
      <c r="AW105" s="395"/>
    </row>
    <row r="106" spans="1:49" ht="21" customHeight="1" x14ac:dyDescent="0.3">
      <c r="A106" s="449"/>
      <c r="B106" s="55" t="s">
        <v>220</v>
      </c>
      <c r="C106" s="56">
        <f t="shared" si="13"/>
        <v>10</v>
      </c>
      <c r="D106" s="390">
        <v>1</v>
      </c>
      <c r="E106" s="391">
        <v>1</v>
      </c>
      <c r="F106" s="391"/>
      <c r="G106" s="392"/>
      <c r="H106" s="393"/>
      <c r="I106" s="388">
        <v>3</v>
      </c>
      <c r="J106" s="388"/>
      <c r="K106" s="394"/>
      <c r="L106" s="392"/>
      <c r="M106" s="393"/>
      <c r="N106" s="388"/>
      <c r="O106" s="388"/>
      <c r="P106" s="388"/>
      <c r="Q106" s="388"/>
      <c r="R106" s="392"/>
      <c r="S106" s="393"/>
      <c r="T106" s="390"/>
      <c r="U106" s="388"/>
      <c r="V106" s="388"/>
      <c r="W106" s="395"/>
      <c r="X106" s="393"/>
      <c r="Y106" s="388"/>
      <c r="Z106" s="388"/>
      <c r="AA106" s="392"/>
      <c r="AB106" s="393"/>
      <c r="AC106" s="388"/>
      <c r="AD106" s="388"/>
      <c r="AE106" s="392"/>
      <c r="AF106" s="393"/>
      <c r="AG106" s="388"/>
      <c r="AH106" s="388"/>
      <c r="AI106" s="388">
        <v>3</v>
      </c>
      <c r="AJ106" s="388"/>
      <c r="AK106" s="395">
        <v>1</v>
      </c>
      <c r="AL106" s="393"/>
      <c r="AM106" s="388"/>
      <c r="AN106" s="392"/>
      <c r="AO106" s="388"/>
      <c r="AP106" s="388"/>
      <c r="AQ106" s="391"/>
      <c r="AR106" s="393"/>
      <c r="AS106" s="394"/>
      <c r="AT106" s="388"/>
      <c r="AU106" s="395">
        <v>1</v>
      </c>
      <c r="AV106" s="390"/>
      <c r="AW106" s="395"/>
    </row>
    <row r="107" spans="1:49" ht="21" customHeight="1" x14ac:dyDescent="0.3">
      <c r="A107" s="449"/>
      <c r="B107" s="55" t="s">
        <v>264</v>
      </c>
      <c r="C107" s="56">
        <f t="shared" si="13"/>
        <v>17</v>
      </c>
      <c r="D107" s="390"/>
      <c r="E107" s="391"/>
      <c r="F107" s="391"/>
      <c r="G107" s="392"/>
      <c r="H107" s="388">
        <v>1</v>
      </c>
      <c r="I107" s="388">
        <v>1</v>
      </c>
      <c r="J107" s="388"/>
      <c r="K107" s="394"/>
      <c r="L107" s="392"/>
      <c r="M107" s="393"/>
      <c r="N107" s="388"/>
      <c r="O107" s="388"/>
      <c r="P107" s="388"/>
      <c r="Q107" s="388">
        <v>7</v>
      </c>
      <c r="R107" s="392">
        <v>6</v>
      </c>
      <c r="S107" s="393"/>
      <c r="T107" s="390"/>
      <c r="U107" s="388"/>
      <c r="V107" s="388"/>
      <c r="W107" s="395"/>
      <c r="X107" s="393"/>
      <c r="Y107" s="388"/>
      <c r="Z107" s="388"/>
      <c r="AA107" s="392"/>
      <c r="AB107" s="393"/>
      <c r="AC107" s="388"/>
      <c r="AD107" s="388"/>
      <c r="AE107" s="392"/>
      <c r="AF107" s="393"/>
      <c r="AG107" s="388"/>
      <c r="AH107" s="388"/>
      <c r="AI107" s="388"/>
      <c r="AJ107" s="388"/>
      <c r="AK107" s="395"/>
      <c r="AL107" s="393"/>
      <c r="AM107" s="388"/>
      <c r="AN107" s="392"/>
      <c r="AO107" s="388"/>
      <c r="AP107" s="388"/>
      <c r="AQ107" s="391"/>
      <c r="AR107" s="393">
        <v>1</v>
      </c>
      <c r="AS107" s="394">
        <v>1</v>
      </c>
      <c r="AT107" s="388"/>
      <c r="AU107" s="395"/>
      <c r="AV107" s="390"/>
      <c r="AW107" s="395"/>
    </row>
    <row r="108" spans="1:49" ht="21" customHeight="1" x14ac:dyDescent="0.3">
      <c r="A108" s="449"/>
      <c r="B108" s="55" t="s">
        <v>261</v>
      </c>
      <c r="C108" s="56">
        <f t="shared" si="13"/>
        <v>5</v>
      </c>
      <c r="D108" s="390"/>
      <c r="E108" s="391">
        <v>1</v>
      </c>
      <c r="F108" s="391"/>
      <c r="G108" s="392"/>
      <c r="H108" s="393">
        <v>1</v>
      </c>
      <c r="I108" s="388"/>
      <c r="J108" s="388"/>
      <c r="K108" s="394">
        <v>1</v>
      </c>
      <c r="L108" s="392"/>
      <c r="M108" s="393"/>
      <c r="N108" s="388"/>
      <c r="O108" s="388"/>
      <c r="P108" s="388"/>
      <c r="Q108" s="388"/>
      <c r="R108" s="392"/>
      <c r="S108" s="393">
        <v>1</v>
      </c>
      <c r="T108" s="390">
        <v>1</v>
      </c>
      <c r="U108" s="388"/>
      <c r="V108" s="388"/>
      <c r="W108" s="395"/>
      <c r="X108" s="393"/>
      <c r="Y108" s="388"/>
      <c r="Z108" s="388"/>
      <c r="AA108" s="392"/>
      <c r="AB108" s="393"/>
      <c r="AC108" s="388"/>
      <c r="AD108" s="388"/>
      <c r="AE108" s="392"/>
      <c r="AF108" s="393"/>
      <c r="AG108" s="388"/>
      <c r="AH108" s="388"/>
      <c r="AI108" s="388"/>
      <c r="AJ108" s="388"/>
      <c r="AK108" s="395"/>
      <c r="AL108" s="393"/>
      <c r="AM108" s="388"/>
      <c r="AN108" s="392"/>
      <c r="AO108" s="388"/>
      <c r="AP108" s="388"/>
      <c r="AQ108" s="391"/>
      <c r="AR108" s="393"/>
      <c r="AS108" s="394"/>
      <c r="AT108" s="388"/>
      <c r="AU108" s="395"/>
      <c r="AV108" s="390"/>
      <c r="AW108" s="395"/>
    </row>
    <row r="109" spans="1:49" ht="21" customHeight="1" x14ac:dyDescent="0.3">
      <c r="A109" s="449"/>
      <c r="B109" s="55" t="s">
        <v>237</v>
      </c>
      <c r="C109" s="56">
        <f t="shared" si="13"/>
        <v>11</v>
      </c>
      <c r="D109" s="390"/>
      <c r="E109" s="391"/>
      <c r="F109" s="391">
        <v>2</v>
      </c>
      <c r="G109" s="392"/>
      <c r="H109" s="393"/>
      <c r="I109" s="388"/>
      <c r="J109" s="388"/>
      <c r="K109" s="394"/>
      <c r="L109" s="392"/>
      <c r="M109" s="393"/>
      <c r="N109" s="388"/>
      <c r="O109" s="388"/>
      <c r="P109" s="388"/>
      <c r="Q109" s="388"/>
      <c r="R109" s="392"/>
      <c r="S109" s="393"/>
      <c r="T109" s="390"/>
      <c r="U109" s="388"/>
      <c r="V109" s="388"/>
      <c r="W109" s="395"/>
      <c r="X109" s="393">
        <v>2</v>
      </c>
      <c r="Y109" s="388">
        <v>3</v>
      </c>
      <c r="Z109" s="388">
        <v>4</v>
      </c>
      <c r="AA109" s="392"/>
      <c r="AB109" s="393"/>
      <c r="AC109" s="388"/>
      <c r="AD109" s="388"/>
      <c r="AE109" s="392"/>
      <c r="AF109" s="393"/>
      <c r="AG109" s="388"/>
      <c r="AH109" s="388"/>
      <c r="AI109" s="388"/>
      <c r="AJ109" s="388"/>
      <c r="AK109" s="395"/>
      <c r="AL109" s="393"/>
      <c r="AM109" s="388"/>
      <c r="AN109" s="392"/>
      <c r="AO109" s="388"/>
      <c r="AP109" s="388"/>
      <c r="AQ109" s="391"/>
      <c r="AR109" s="393"/>
      <c r="AS109" s="394"/>
      <c r="AT109" s="388"/>
      <c r="AU109" s="395"/>
      <c r="AV109" s="390"/>
      <c r="AW109" s="395"/>
    </row>
    <row r="110" spans="1:49" ht="21" customHeight="1" x14ac:dyDescent="0.3">
      <c r="A110" s="449"/>
      <c r="B110" s="55" t="s">
        <v>251</v>
      </c>
      <c r="C110" s="56">
        <f t="shared" si="13"/>
        <v>7</v>
      </c>
      <c r="D110" s="390"/>
      <c r="E110" s="391"/>
      <c r="F110" s="391"/>
      <c r="G110" s="392"/>
      <c r="H110" s="393"/>
      <c r="I110" s="388"/>
      <c r="J110" s="388"/>
      <c r="K110" s="394"/>
      <c r="L110" s="392"/>
      <c r="M110" s="393"/>
      <c r="N110" s="388"/>
      <c r="O110" s="388"/>
      <c r="P110" s="388"/>
      <c r="Q110" s="388"/>
      <c r="R110" s="392"/>
      <c r="S110" s="393"/>
      <c r="T110" s="390"/>
      <c r="U110" s="388"/>
      <c r="V110" s="388">
        <v>1</v>
      </c>
      <c r="W110" s="395">
        <v>5</v>
      </c>
      <c r="X110" s="393"/>
      <c r="Y110" s="388"/>
      <c r="Z110" s="388"/>
      <c r="AA110" s="392">
        <v>1</v>
      </c>
      <c r="AB110" s="393"/>
      <c r="AC110" s="388"/>
      <c r="AD110" s="388"/>
      <c r="AE110" s="392"/>
      <c r="AF110" s="393"/>
      <c r="AG110" s="388"/>
      <c r="AH110" s="388"/>
      <c r="AI110" s="388"/>
      <c r="AJ110" s="388"/>
      <c r="AK110" s="395"/>
      <c r="AL110" s="393"/>
      <c r="AM110" s="388"/>
      <c r="AN110" s="392"/>
      <c r="AO110" s="388"/>
      <c r="AP110" s="388"/>
      <c r="AQ110" s="391"/>
      <c r="AR110" s="393"/>
      <c r="AS110" s="394"/>
      <c r="AT110" s="388"/>
      <c r="AU110" s="395"/>
      <c r="AV110" s="390"/>
      <c r="AW110" s="395"/>
    </row>
    <row r="111" spans="1:49" ht="21" customHeight="1" x14ac:dyDescent="0.3">
      <c r="A111" s="449"/>
      <c r="B111" s="55" t="s">
        <v>247</v>
      </c>
      <c r="C111" s="56">
        <f t="shared" si="13"/>
        <v>4</v>
      </c>
      <c r="D111" s="390"/>
      <c r="E111" s="391"/>
      <c r="F111" s="391"/>
      <c r="G111" s="392"/>
      <c r="H111" s="393"/>
      <c r="I111" s="388"/>
      <c r="J111" s="388">
        <v>1</v>
      </c>
      <c r="K111" s="394"/>
      <c r="L111" s="392"/>
      <c r="M111" s="393"/>
      <c r="N111" s="388"/>
      <c r="O111" s="388"/>
      <c r="P111" s="388"/>
      <c r="Q111" s="388"/>
      <c r="R111" s="392"/>
      <c r="S111" s="393"/>
      <c r="T111" s="390"/>
      <c r="U111" s="388">
        <v>1</v>
      </c>
      <c r="V111" s="388"/>
      <c r="W111" s="395"/>
      <c r="X111" s="393"/>
      <c r="Y111" s="388"/>
      <c r="Z111" s="388"/>
      <c r="AA111" s="392"/>
      <c r="AB111" s="393"/>
      <c r="AC111" s="388"/>
      <c r="AD111" s="388"/>
      <c r="AE111" s="392"/>
      <c r="AF111" s="393"/>
      <c r="AG111" s="388"/>
      <c r="AH111" s="388"/>
      <c r="AI111" s="388"/>
      <c r="AJ111" s="388"/>
      <c r="AK111" s="395"/>
      <c r="AL111" s="393"/>
      <c r="AM111" s="388"/>
      <c r="AN111" s="392"/>
      <c r="AO111" s="388"/>
      <c r="AP111" s="388"/>
      <c r="AQ111" s="391"/>
      <c r="AR111" s="393"/>
      <c r="AS111" s="394">
        <v>1</v>
      </c>
      <c r="AT111" s="388"/>
      <c r="AU111" s="395">
        <v>1</v>
      </c>
      <c r="AV111" s="390"/>
      <c r="AW111" s="395"/>
    </row>
    <row r="112" spans="1:49" ht="21" customHeight="1" x14ac:dyDescent="0.3">
      <c r="A112" s="449"/>
      <c r="B112" s="55" t="s">
        <v>267</v>
      </c>
      <c r="C112" s="56">
        <f t="shared" si="13"/>
        <v>1</v>
      </c>
      <c r="D112" s="390"/>
      <c r="E112" s="391"/>
      <c r="F112" s="391"/>
      <c r="G112" s="392"/>
      <c r="H112" s="393"/>
      <c r="I112" s="388"/>
      <c r="J112" s="388"/>
      <c r="K112" s="394"/>
      <c r="L112" s="392"/>
      <c r="M112" s="393"/>
      <c r="N112" s="388"/>
      <c r="O112" s="388"/>
      <c r="P112" s="388"/>
      <c r="Q112" s="388"/>
      <c r="R112" s="392"/>
      <c r="S112" s="393"/>
      <c r="T112" s="390"/>
      <c r="U112" s="388"/>
      <c r="V112" s="388"/>
      <c r="W112" s="395"/>
      <c r="X112" s="393"/>
      <c r="Y112" s="388"/>
      <c r="Z112" s="388"/>
      <c r="AA112" s="392"/>
      <c r="AB112" s="393"/>
      <c r="AC112" s="388"/>
      <c r="AD112" s="388"/>
      <c r="AE112" s="392"/>
      <c r="AF112" s="393"/>
      <c r="AG112" s="388"/>
      <c r="AH112" s="388"/>
      <c r="AI112" s="388"/>
      <c r="AJ112" s="388"/>
      <c r="AK112" s="395"/>
      <c r="AL112" s="393">
        <v>1</v>
      </c>
      <c r="AM112" s="388"/>
      <c r="AN112" s="397"/>
      <c r="AO112" s="388"/>
      <c r="AP112" s="388"/>
      <c r="AQ112" s="391"/>
      <c r="AR112" s="393"/>
      <c r="AS112" s="398"/>
      <c r="AT112" s="388"/>
      <c r="AU112" s="399"/>
      <c r="AV112" s="400"/>
      <c r="AW112" s="399"/>
    </row>
    <row r="113" spans="1:49" ht="21" customHeight="1" x14ac:dyDescent="0.3">
      <c r="A113" s="449"/>
      <c r="B113" s="55" t="s">
        <v>249</v>
      </c>
      <c r="C113" s="56">
        <f t="shared" si="13"/>
        <v>4</v>
      </c>
      <c r="D113" s="390"/>
      <c r="E113" s="391"/>
      <c r="F113" s="391"/>
      <c r="G113" s="392"/>
      <c r="H113" s="393"/>
      <c r="I113" s="388"/>
      <c r="J113" s="388"/>
      <c r="K113" s="394"/>
      <c r="L113" s="392"/>
      <c r="M113" s="393"/>
      <c r="N113" s="388"/>
      <c r="O113" s="388"/>
      <c r="P113" s="388"/>
      <c r="Q113" s="388"/>
      <c r="R113" s="392"/>
      <c r="S113" s="393"/>
      <c r="T113" s="390"/>
      <c r="U113" s="388"/>
      <c r="V113" s="388"/>
      <c r="W113" s="395"/>
      <c r="X113" s="393"/>
      <c r="Y113" s="388"/>
      <c r="Z113" s="388"/>
      <c r="AA113" s="392"/>
      <c r="AB113" s="393"/>
      <c r="AC113" s="388"/>
      <c r="AD113" s="388"/>
      <c r="AE113" s="392"/>
      <c r="AF113" s="393"/>
      <c r="AG113" s="388"/>
      <c r="AH113" s="388"/>
      <c r="AI113" s="388"/>
      <c r="AJ113" s="388">
        <v>2</v>
      </c>
      <c r="AK113" s="395">
        <v>2</v>
      </c>
      <c r="AL113" s="393"/>
      <c r="AM113" s="388"/>
      <c r="AN113" s="397"/>
      <c r="AO113" s="388"/>
      <c r="AP113" s="388"/>
      <c r="AQ113" s="391"/>
      <c r="AR113" s="393"/>
      <c r="AS113" s="398"/>
      <c r="AT113" s="388"/>
      <c r="AU113" s="399"/>
      <c r="AV113" s="400"/>
      <c r="AW113" s="399"/>
    </row>
    <row r="114" spans="1:49" ht="21" customHeight="1" x14ac:dyDescent="0.3">
      <c r="A114" s="449"/>
      <c r="B114" s="55" t="s">
        <v>238</v>
      </c>
      <c r="C114" s="56">
        <f>SUM(D114:AW114)</f>
        <v>8</v>
      </c>
      <c r="D114" s="390"/>
      <c r="E114" s="391"/>
      <c r="F114" s="391"/>
      <c r="G114" s="392"/>
      <c r="H114" s="393"/>
      <c r="I114" s="388"/>
      <c r="J114" s="388"/>
      <c r="K114" s="394"/>
      <c r="L114" s="392"/>
      <c r="M114" s="393"/>
      <c r="N114" s="388"/>
      <c r="O114" s="388"/>
      <c r="P114" s="388"/>
      <c r="Q114" s="388"/>
      <c r="R114" s="392"/>
      <c r="S114" s="393"/>
      <c r="T114" s="390"/>
      <c r="U114" s="388"/>
      <c r="V114" s="388"/>
      <c r="W114" s="395"/>
      <c r="X114" s="393"/>
      <c r="Y114" s="388"/>
      <c r="Z114" s="388"/>
      <c r="AA114" s="392"/>
      <c r="AB114" s="393">
        <v>1</v>
      </c>
      <c r="AC114" s="388">
        <v>1</v>
      </c>
      <c r="AD114" s="388">
        <v>3</v>
      </c>
      <c r="AE114" s="392">
        <v>1</v>
      </c>
      <c r="AF114" s="393"/>
      <c r="AG114" s="388"/>
      <c r="AH114" s="388"/>
      <c r="AI114" s="388"/>
      <c r="AJ114" s="388"/>
      <c r="AK114" s="395"/>
      <c r="AL114" s="393"/>
      <c r="AM114" s="388"/>
      <c r="AN114" s="392"/>
      <c r="AO114" s="388"/>
      <c r="AP114" s="388"/>
      <c r="AQ114" s="391"/>
      <c r="AR114" s="393"/>
      <c r="AS114" s="394"/>
      <c r="AT114" s="388"/>
      <c r="AU114" s="395"/>
      <c r="AV114" s="390">
        <v>1</v>
      </c>
      <c r="AW114" s="395">
        <v>1</v>
      </c>
    </row>
    <row r="115" spans="1:49" ht="21" customHeight="1" x14ac:dyDescent="0.3">
      <c r="A115" s="449"/>
      <c r="B115" s="55" t="s">
        <v>239</v>
      </c>
      <c r="C115" s="56">
        <f t="shared" si="13"/>
        <v>4</v>
      </c>
      <c r="D115" s="390"/>
      <c r="E115" s="391"/>
      <c r="F115" s="391"/>
      <c r="G115" s="392"/>
      <c r="H115" s="393"/>
      <c r="I115" s="388"/>
      <c r="J115" s="388"/>
      <c r="K115" s="394"/>
      <c r="L115" s="392"/>
      <c r="M115" s="393"/>
      <c r="N115" s="388"/>
      <c r="O115" s="388"/>
      <c r="P115" s="388"/>
      <c r="Q115" s="388"/>
      <c r="R115" s="392"/>
      <c r="S115" s="393"/>
      <c r="T115" s="390"/>
      <c r="U115" s="388"/>
      <c r="V115" s="388"/>
      <c r="W115" s="395"/>
      <c r="X115" s="393"/>
      <c r="Y115" s="388"/>
      <c r="Z115" s="388"/>
      <c r="AA115" s="392"/>
      <c r="AB115" s="393"/>
      <c r="AC115" s="388"/>
      <c r="AD115" s="388"/>
      <c r="AE115" s="392"/>
      <c r="AF115" s="393">
        <v>3</v>
      </c>
      <c r="AG115" s="388">
        <v>1</v>
      </c>
      <c r="AH115" s="388"/>
      <c r="AI115" s="388"/>
      <c r="AJ115" s="388"/>
      <c r="AK115" s="395"/>
      <c r="AL115" s="393"/>
      <c r="AM115" s="388"/>
      <c r="AN115" s="392"/>
      <c r="AO115" s="388"/>
      <c r="AP115" s="388"/>
      <c r="AQ115" s="391"/>
      <c r="AR115" s="393"/>
      <c r="AS115" s="394"/>
      <c r="AT115" s="388"/>
      <c r="AU115" s="395"/>
      <c r="AV115" s="390"/>
      <c r="AW115" s="395"/>
    </row>
    <row r="116" spans="1:49" ht="21" customHeight="1" x14ac:dyDescent="0.3">
      <c r="A116" s="449"/>
      <c r="B116" s="55" t="s">
        <v>244</v>
      </c>
      <c r="C116" s="56">
        <f t="shared" si="13"/>
        <v>16</v>
      </c>
      <c r="D116" s="390">
        <v>1</v>
      </c>
      <c r="E116" s="391"/>
      <c r="F116" s="391">
        <v>0</v>
      </c>
      <c r="G116" s="392"/>
      <c r="H116" s="393"/>
      <c r="I116" s="388">
        <v>1</v>
      </c>
      <c r="J116" s="388"/>
      <c r="K116" s="394"/>
      <c r="L116" s="392">
        <v>4</v>
      </c>
      <c r="M116" s="393"/>
      <c r="N116" s="388">
        <v>0</v>
      </c>
      <c r="O116" s="388"/>
      <c r="P116" s="388"/>
      <c r="Q116" s="388"/>
      <c r="R116" s="392"/>
      <c r="S116" s="393"/>
      <c r="T116" s="390"/>
      <c r="U116" s="388"/>
      <c r="V116" s="388">
        <v>1</v>
      </c>
      <c r="W116" s="395"/>
      <c r="X116" s="393"/>
      <c r="Y116" s="388"/>
      <c r="Z116" s="388"/>
      <c r="AA116" s="392"/>
      <c r="AB116" s="393"/>
      <c r="AC116" s="388"/>
      <c r="AD116" s="388"/>
      <c r="AE116" s="392"/>
      <c r="AF116" s="393"/>
      <c r="AG116" s="388"/>
      <c r="AH116" s="388"/>
      <c r="AI116" s="388"/>
      <c r="AJ116" s="388"/>
      <c r="AK116" s="395"/>
      <c r="AL116" s="393"/>
      <c r="AM116" s="388">
        <v>1</v>
      </c>
      <c r="AN116" s="392">
        <v>5</v>
      </c>
      <c r="AO116" s="388">
        <v>0</v>
      </c>
      <c r="AP116" s="388"/>
      <c r="AQ116" s="391"/>
      <c r="AR116" s="393">
        <v>2</v>
      </c>
      <c r="AS116" s="394"/>
      <c r="AT116" s="388"/>
      <c r="AU116" s="395"/>
      <c r="AV116" s="390"/>
      <c r="AW116" s="395">
        <v>1</v>
      </c>
    </row>
    <row r="117" spans="1:49" ht="21" customHeight="1" x14ac:dyDescent="0.3">
      <c r="A117" s="449"/>
      <c r="B117" s="55" t="s">
        <v>254</v>
      </c>
      <c r="C117" s="56">
        <f t="shared" si="13"/>
        <v>1</v>
      </c>
      <c r="D117" s="390"/>
      <c r="E117" s="391"/>
      <c r="F117" s="391"/>
      <c r="G117" s="392"/>
      <c r="H117" s="393"/>
      <c r="I117" s="388"/>
      <c r="J117" s="388"/>
      <c r="K117" s="394"/>
      <c r="L117" s="392">
        <v>1</v>
      </c>
      <c r="M117" s="393"/>
      <c r="N117" s="388"/>
      <c r="O117" s="388"/>
      <c r="P117" s="388"/>
      <c r="Q117" s="388"/>
      <c r="R117" s="392"/>
      <c r="S117" s="393"/>
      <c r="T117" s="390"/>
      <c r="U117" s="388"/>
      <c r="V117" s="388"/>
      <c r="W117" s="395"/>
      <c r="X117" s="393"/>
      <c r="Y117" s="388"/>
      <c r="Z117" s="388"/>
      <c r="AA117" s="392"/>
      <c r="AB117" s="393"/>
      <c r="AC117" s="388"/>
      <c r="AD117" s="388"/>
      <c r="AE117" s="392"/>
      <c r="AF117" s="393"/>
      <c r="AG117" s="388"/>
      <c r="AH117" s="388"/>
      <c r="AI117" s="388"/>
      <c r="AJ117" s="388"/>
      <c r="AK117" s="395"/>
      <c r="AL117" s="393"/>
      <c r="AM117" s="388"/>
      <c r="AN117" s="392"/>
      <c r="AO117" s="388"/>
      <c r="AP117" s="388"/>
      <c r="AQ117" s="391"/>
      <c r="AR117" s="393"/>
      <c r="AS117" s="394"/>
      <c r="AT117" s="388"/>
      <c r="AU117" s="395"/>
      <c r="AV117" s="390"/>
      <c r="AW117" s="395"/>
    </row>
    <row r="118" spans="1:49" ht="21" customHeight="1" x14ac:dyDescent="0.3">
      <c r="A118" s="447" t="s">
        <v>207</v>
      </c>
      <c r="B118" s="55" t="s">
        <v>262</v>
      </c>
      <c r="C118" s="56">
        <f t="shared" si="13"/>
        <v>2</v>
      </c>
      <c r="D118" s="390"/>
      <c r="E118" s="391"/>
      <c r="F118" s="391"/>
      <c r="G118" s="392"/>
      <c r="H118" s="393"/>
      <c r="I118" s="388"/>
      <c r="J118" s="388"/>
      <c r="K118" s="394">
        <v>2</v>
      </c>
      <c r="L118" s="392"/>
      <c r="M118" s="393"/>
      <c r="N118" s="388"/>
      <c r="O118" s="388"/>
      <c r="P118" s="388"/>
      <c r="Q118" s="388"/>
      <c r="R118" s="392"/>
      <c r="S118" s="393"/>
      <c r="T118" s="390"/>
      <c r="U118" s="388"/>
      <c r="V118" s="388"/>
      <c r="W118" s="395"/>
      <c r="X118" s="393"/>
      <c r="Y118" s="388"/>
      <c r="Z118" s="388"/>
      <c r="AA118" s="392"/>
      <c r="AB118" s="393"/>
      <c r="AC118" s="388"/>
      <c r="AD118" s="388"/>
      <c r="AE118" s="392"/>
      <c r="AF118" s="393"/>
      <c r="AG118" s="388"/>
      <c r="AH118" s="388"/>
      <c r="AI118" s="388"/>
      <c r="AJ118" s="388"/>
      <c r="AK118" s="395"/>
      <c r="AL118" s="393"/>
      <c r="AM118" s="388"/>
      <c r="AN118" s="392"/>
      <c r="AO118" s="388"/>
      <c r="AP118" s="388"/>
      <c r="AQ118" s="391"/>
      <c r="AR118" s="393"/>
      <c r="AS118" s="394"/>
      <c r="AT118" s="388"/>
      <c r="AU118" s="395"/>
      <c r="AV118" s="390"/>
      <c r="AW118" s="395"/>
    </row>
    <row r="119" spans="1:49" ht="21" customHeight="1" x14ac:dyDescent="0.3">
      <c r="A119" s="447"/>
      <c r="B119" s="55" t="s">
        <v>294</v>
      </c>
      <c r="C119" s="56">
        <f t="shared" si="13"/>
        <v>0</v>
      </c>
      <c r="D119" s="390"/>
      <c r="E119" s="391"/>
      <c r="F119" s="391"/>
      <c r="G119" s="392"/>
      <c r="H119" s="401">
        <v>0</v>
      </c>
      <c r="I119" s="388"/>
      <c r="J119" s="388"/>
      <c r="K119" s="394"/>
      <c r="L119" s="392"/>
      <c r="M119" s="393"/>
      <c r="N119" s="388"/>
      <c r="O119" s="388"/>
      <c r="P119" s="388"/>
      <c r="Q119" s="388"/>
      <c r="R119" s="392"/>
      <c r="S119" s="393"/>
      <c r="T119" s="390"/>
      <c r="U119" s="388"/>
      <c r="V119" s="388"/>
      <c r="W119" s="395"/>
      <c r="X119" s="393"/>
      <c r="Y119" s="388"/>
      <c r="Z119" s="388"/>
      <c r="AA119" s="392"/>
      <c r="AB119" s="393"/>
      <c r="AC119" s="388"/>
      <c r="AD119" s="388"/>
      <c r="AE119" s="392"/>
      <c r="AF119" s="393"/>
      <c r="AG119" s="388"/>
      <c r="AH119" s="388"/>
      <c r="AI119" s="388"/>
      <c r="AJ119" s="388"/>
      <c r="AK119" s="395"/>
      <c r="AL119" s="393"/>
      <c r="AM119" s="388"/>
      <c r="AN119" s="392"/>
      <c r="AO119" s="388"/>
      <c r="AP119" s="388"/>
      <c r="AQ119" s="391"/>
      <c r="AR119" s="393"/>
      <c r="AS119" s="394"/>
      <c r="AT119" s="388"/>
      <c r="AU119" s="395"/>
      <c r="AV119" s="390"/>
      <c r="AW119" s="395"/>
    </row>
    <row r="120" spans="1:49" ht="21" customHeight="1" x14ac:dyDescent="0.3">
      <c r="A120" s="447"/>
      <c r="B120" s="55" t="s">
        <v>256</v>
      </c>
      <c r="C120" s="56">
        <f t="shared" si="13"/>
        <v>1</v>
      </c>
      <c r="D120" s="390"/>
      <c r="E120" s="391"/>
      <c r="F120" s="391">
        <v>1</v>
      </c>
      <c r="G120" s="392"/>
      <c r="H120" s="393"/>
      <c r="I120" s="388"/>
      <c r="J120" s="388"/>
      <c r="K120" s="394"/>
      <c r="L120" s="392"/>
      <c r="M120" s="393"/>
      <c r="N120" s="388"/>
      <c r="O120" s="388"/>
      <c r="P120" s="388"/>
      <c r="Q120" s="388"/>
      <c r="R120" s="392"/>
      <c r="S120" s="393"/>
      <c r="T120" s="390"/>
      <c r="U120" s="388"/>
      <c r="V120" s="388"/>
      <c r="W120" s="395"/>
      <c r="X120" s="393"/>
      <c r="Y120" s="388"/>
      <c r="Z120" s="388"/>
      <c r="AA120" s="392"/>
      <c r="AB120" s="393"/>
      <c r="AC120" s="388"/>
      <c r="AD120" s="388"/>
      <c r="AE120" s="392"/>
      <c r="AF120" s="393"/>
      <c r="AG120" s="388"/>
      <c r="AH120" s="388"/>
      <c r="AI120" s="388"/>
      <c r="AJ120" s="388"/>
      <c r="AK120" s="395"/>
      <c r="AL120" s="393"/>
      <c r="AM120" s="388"/>
      <c r="AN120" s="392"/>
      <c r="AO120" s="388"/>
      <c r="AP120" s="388"/>
      <c r="AQ120" s="391"/>
      <c r="AR120" s="393"/>
      <c r="AS120" s="394"/>
      <c r="AT120" s="388"/>
      <c r="AU120" s="395"/>
      <c r="AV120" s="390"/>
      <c r="AW120" s="395"/>
    </row>
    <row r="121" spans="1:49" ht="21" customHeight="1" x14ac:dyDescent="0.3">
      <c r="A121" s="447"/>
      <c r="B121" s="55" t="s">
        <v>274</v>
      </c>
      <c r="C121" s="56">
        <f t="shared" si="13"/>
        <v>2</v>
      </c>
      <c r="D121" s="390"/>
      <c r="E121" s="391"/>
      <c r="F121" s="391"/>
      <c r="G121" s="392"/>
      <c r="H121" s="393"/>
      <c r="I121" s="388"/>
      <c r="J121" s="388"/>
      <c r="K121" s="394"/>
      <c r="L121" s="392"/>
      <c r="M121" s="393"/>
      <c r="N121" s="388">
        <v>1</v>
      </c>
      <c r="O121" s="388"/>
      <c r="P121" s="388"/>
      <c r="Q121" s="388"/>
      <c r="R121" s="392"/>
      <c r="S121" s="393"/>
      <c r="T121" s="390"/>
      <c r="U121" s="388"/>
      <c r="V121" s="388"/>
      <c r="W121" s="395"/>
      <c r="X121" s="393"/>
      <c r="Y121" s="388"/>
      <c r="Z121" s="388"/>
      <c r="AA121" s="392"/>
      <c r="AB121" s="393"/>
      <c r="AC121" s="388"/>
      <c r="AD121" s="388"/>
      <c r="AE121" s="392"/>
      <c r="AF121" s="393"/>
      <c r="AG121" s="388"/>
      <c r="AH121" s="388">
        <v>1</v>
      </c>
      <c r="AI121" s="388"/>
      <c r="AJ121" s="388"/>
      <c r="AK121" s="395"/>
      <c r="AL121" s="393"/>
      <c r="AM121" s="388"/>
      <c r="AN121" s="392"/>
      <c r="AO121" s="388"/>
      <c r="AP121" s="388"/>
      <c r="AQ121" s="391"/>
      <c r="AR121" s="393"/>
      <c r="AS121" s="394"/>
      <c r="AT121" s="388"/>
      <c r="AU121" s="395"/>
      <c r="AV121" s="390"/>
      <c r="AW121" s="395"/>
    </row>
    <row r="122" spans="1:49" ht="21" customHeight="1" x14ac:dyDescent="0.3">
      <c r="A122" s="447"/>
      <c r="B122" s="55" t="s">
        <v>263</v>
      </c>
      <c r="C122" s="56">
        <f t="shared" si="13"/>
        <v>1</v>
      </c>
      <c r="D122" s="390"/>
      <c r="E122" s="391"/>
      <c r="F122" s="391"/>
      <c r="G122" s="392"/>
      <c r="H122" s="393"/>
      <c r="I122" s="388"/>
      <c r="J122" s="388"/>
      <c r="K122" s="394"/>
      <c r="L122" s="392"/>
      <c r="M122" s="393"/>
      <c r="N122" s="388"/>
      <c r="O122" s="388"/>
      <c r="P122" s="388"/>
      <c r="Q122" s="388"/>
      <c r="R122" s="392"/>
      <c r="S122" s="393"/>
      <c r="T122" s="400"/>
      <c r="U122" s="388"/>
      <c r="V122" s="388"/>
      <c r="W122" s="395"/>
      <c r="X122" s="393"/>
      <c r="Y122" s="388"/>
      <c r="Z122" s="388"/>
      <c r="AA122" s="392"/>
      <c r="AB122" s="393"/>
      <c r="AC122" s="388"/>
      <c r="AD122" s="388"/>
      <c r="AE122" s="392"/>
      <c r="AF122" s="393"/>
      <c r="AG122" s="388"/>
      <c r="AH122" s="388"/>
      <c r="AI122" s="388"/>
      <c r="AJ122" s="388"/>
      <c r="AK122" s="395"/>
      <c r="AL122" s="393"/>
      <c r="AM122" s="388"/>
      <c r="AN122" s="392"/>
      <c r="AO122" s="388"/>
      <c r="AP122" s="388"/>
      <c r="AQ122" s="391">
        <v>1</v>
      </c>
      <c r="AR122" s="393"/>
      <c r="AS122" s="394"/>
      <c r="AT122" s="388"/>
      <c r="AU122" s="395"/>
      <c r="AV122" s="390"/>
      <c r="AW122" s="395"/>
    </row>
    <row r="123" spans="1:49" ht="21" customHeight="1" x14ac:dyDescent="0.3">
      <c r="A123" s="447"/>
      <c r="B123" s="55" t="s">
        <v>265</v>
      </c>
      <c r="C123" s="56">
        <f t="shared" si="13"/>
        <v>1</v>
      </c>
      <c r="D123" s="390"/>
      <c r="E123" s="391">
        <v>1</v>
      </c>
      <c r="F123" s="391"/>
      <c r="G123" s="392"/>
      <c r="H123" s="393"/>
      <c r="I123" s="388"/>
      <c r="J123" s="388"/>
      <c r="K123" s="394"/>
      <c r="L123" s="392"/>
      <c r="M123" s="393"/>
      <c r="N123" s="388"/>
      <c r="O123" s="388"/>
      <c r="P123" s="388"/>
      <c r="Q123" s="388"/>
      <c r="R123" s="392"/>
      <c r="S123" s="393"/>
      <c r="T123" s="390"/>
      <c r="U123" s="388"/>
      <c r="V123" s="388"/>
      <c r="W123" s="395"/>
      <c r="X123" s="393"/>
      <c r="Y123" s="388"/>
      <c r="Z123" s="388"/>
      <c r="AA123" s="392"/>
      <c r="AB123" s="393"/>
      <c r="AC123" s="388"/>
      <c r="AD123" s="388"/>
      <c r="AE123" s="392"/>
      <c r="AF123" s="393"/>
      <c r="AG123" s="388"/>
      <c r="AH123" s="388"/>
      <c r="AI123" s="388"/>
      <c r="AJ123" s="388"/>
      <c r="AK123" s="395"/>
      <c r="AL123" s="393"/>
      <c r="AM123" s="388"/>
      <c r="AN123" s="392"/>
      <c r="AO123" s="388"/>
      <c r="AP123" s="388"/>
      <c r="AQ123" s="391"/>
      <c r="AR123" s="393"/>
      <c r="AS123" s="394"/>
      <c r="AT123" s="388"/>
      <c r="AU123" s="395"/>
      <c r="AV123" s="390"/>
      <c r="AW123" s="395"/>
    </row>
    <row r="124" spans="1:49" ht="21" customHeight="1" x14ac:dyDescent="0.3">
      <c r="A124" s="447"/>
      <c r="B124" s="55" t="s">
        <v>347</v>
      </c>
      <c r="C124" s="56">
        <f t="shared" si="13"/>
        <v>2</v>
      </c>
      <c r="D124" s="390"/>
      <c r="E124" s="391"/>
      <c r="F124" s="391"/>
      <c r="G124" s="392"/>
      <c r="H124" s="393"/>
      <c r="I124" s="388"/>
      <c r="J124" s="388"/>
      <c r="K124" s="394"/>
      <c r="L124" s="392"/>
      <c r="M124" s="393"/>
      <c r="N124" s="388"/>
      <c r="O124" s="388"/>
      <c r="P124" s="388"/>
      <c r="Q124" s="388"/>
      <c r="R124" s="392"/>
      <c r="S124" s="393"/>
      <c r="T124" s="390"/>
      <c r="U124" s="388">
        <v>1</v>
      </c>
      <c r="V124" s="388"/>
      <c r="W124" s="395"/>
      <c r="X124" s="393"/>
      <c r="Y124" s="388"/>
      <c r="Z124" s="388"/>
      <c r="AA124" s="392"/>
      <c r="AB124" s="393"/>
      <c r="AC124" s="388"/>
      <c r="AD124" s="388"/>
      <c r="AE124" s="392"/>
      <c r="AF124" s="393"/>
      <c r="AG124" s="388"/>
      <c r="AH124" s="388"/>
      <c r="AI124" s="388"/>
      <c r="AJ124" s="388"/>
      <c r="AK124" s="395"/>
      <c r="AL124" s="393">
        <v>1</v>
      </c>
      <c r="AM124" s="388"/>
      <c r="AN124" s="392"/>
      <c r="AO124" s="388"/>
      <c r="AP124" s="388"/>
      <c r="AQ124" s="391"/>
      <c r="AR124" s="393"/>
      <c r="AS124" s="394"/>
      <c r="AT124" s="388"/>
      <c r="AU124" s="395"/>
      <c r="AV124" s="390"/>
      <c r="AW124" s="395"/>
    </row>
    <row r="125" spans="1:49" ht="21" customHeight="1" x14ac:dyDescent="0.3">
      <c r="A125" s="447"/>
      <c r="B125" s="55" t="s">
        <v>285</v>
      </c>
      <c r="C125" s="56">
        <f t="shared" si="13"/>
        <v>2</v>
      </c>
      <c r="D125" s="390"/>
      <c r="E125" s="391"/>
      <c r="F125" s="391"/>
      <c r="G125" s="392"/>
      <c r="H125" s="393"/>
      <c r="I125" s="388"/>
      <c r="J125" s="388"/>
      <c r="K125" s="394"/>
      <c r="L125" s="392"/>
      <c r="M125" s="393"/>
      <c r="N125" s="388"/>
      <c r="O125" s="388"/>
      <c r="P125" s="388"/>
      <c r="Q125" s="388"/>
      <c r="R125" s="392"/>
      <c r="S125" s="393"/>
      <c r="T125" s="390"/>
      <c r="U125" s="388"/>
      <c r="V125" s="388"/>
      <c r="W125" s="395"/>
      <c r="X125" s="393"/>
      <c r="Y125" s="388"/>
      <c r="Z125" s="388"/>
      <c r="AA125" s="392"/>
      <c r="AB125" s="393"/>
      <c r="AC125" s="388"/>
      <c r="AD125" s="388"/>
      <c r="AE125" s="392"/>
      <c r="AF125" s="393"/>
      <c r="AG125" s="388"/>
      <c r="AH125" s="388"/>
      <c r="AI125" s="388"/>
      <c r="AJ125" s="388">
        <v>2</v>
      </c>
      <c r="AK125" s="395"/>
      <c r="AL125" s="393"/>
      <c r="AM125" s="388"/>
      <c r="AN125" s="392"/>
      <c r="AO125" s="388"/>
      <c r="AP125" s="388"/>
      <c r="AQ125" s="391"/>
      <c r="AR125" s="393"/>
      <c r="AS125" s="394"/>
      <c r="AT125" s="388"/>
      <c r="AU125" s="395"/>
      <c r="AV125" s="390"/>
      <c r="AW125" s="395"/>
    </row>
    <row r="126" spans="1:49" ht="21" customHeight="1" x14ac:dyDescent="0.3">
      <c r="A126" s="447"/>
      <c r="B126" s="55" t="s">
        <v>257</v>
      </c>
      <c r="C126" s="56">
        <f t="shared" si="13"/>
        <v>1</v>
      </c>
      <c r="D126" s="390"/>
      <c r="E126" s="391"/>
      <c r="F126" s="391"/>
      <c r="G126" s="392"/>
      <c r="H126" s="393"/>
      <c r="I126" s="388"/>
      <c r="J126" s="388"/>
      <c r="K126" s="394"/>
      <c r="L126" s="392"/>
      <c r="M126" s="393"/>
      <c r="N126" s="388"/>
      <c r="O126" s="388"/>
      <c r="P126" s="388"/>
      <c r="Q126" s="388"/>
      <c r="R126" s="392"/>
      <c r="S126" s="393"/>
      <c r="T126" s="390"/>
      <c r="U126" s="388"/>
      <c r="V126" s="388"/>
      <c r="W126" s="395"/>
      <c r="X126" s="393"/>
      <c r="Y126" s="388"/>
      <c r="Z126" s="388"/>
      <c r="AA126" s="392"/>
      <c r="AB126" s="393"/>
      <c r="AC126" s="388"/>
      <c r="AD126" s="388">
        <v>1</v>
      </c>
      <c r="AE126" s="392"/>
      <c r="AF126" s="393"/>
      <c r="AG126" s="388"/>
      <c r="AH126" s="388"/>
      <c r="AI126" s="388"/>
      <c r="AJ126" s="388"/>
      <c r="AK126" s="395"/>
      <c r="AL126" s="393"/>
      <c r="AM126" s="388"/>
      <c r="AN126" s="392"/>
      <c r="AO126" s="388"/>
      <c r="AP126" s="388"/>
      <c r="AQ126" s="391"/>
      <c r="AR126" s="393"/>
      <c r="AS126" s="394"/>
      <c r="AT126" s="388"/>
      <c r="AU126" s="395"/>
      <c r="AV126" s="390"/>
      <c r="AW126" s="395"/>
    </row>
    <row r="127" spans="1:49" ht="21" customHeight="1" x14ac:dyDescent="0.3">
      <c r="A127" s="447"/>
      <c r="B127" s="55" t="s">
        <v>130</v>
      </c>
      <c r="C127" s="56">
        <f t="shared" si="13"/>
        <v>1</v>
      </c>
      <c r="D127" s="390"/>
      <c r="E127" s="391"/>
      <c r="F127" s="391"/>
      <c r="G127" s="392"/>
      <c r="H127" s="393"/>
      <c r="I127" s="388"/>
      <c r="J127" s="388"/>
      <c r="K127" s="394"/>
      <c r="L127" s="392"/>
      <c r="M127" s="393"/>
      <c r="N127" s="388">
        <v>1</v>
      </c>
      <c r="O127" s="388"/>
      <c r="P127" s="388"/>
      <c r="Q127" s="388"/>
      <c r="R127" s="392"/>
      <c r="S127" s="393"/>
      <c r="T127" s="390"/>
      <c r="U127" s="388"/>
      <c r="V127" s="388"/>
      <c r="W127" s="395"/>
      <c r="X127" s="393"/>
      <c r="Y127" s="388"/>
      <c r="Z127" s="388"/>
      <c r="AA127" s="392"/>
      <c r="AB127" s="393"/>
      <c r="AC127" s="388"/>
      <c r="AD127" s="388"/>
      <c r="AE127" s="392"/>
      <c r="AF127" s="393"/>
      <c r="AG127" s="388"/>
      <c r="AH127" s="388"/>
      <c r="AI127" s="388"/>
      <c r="AJ127" s="388"/>
      <c r="AK127" s="395"/>
      <c r="AL127" s="393"/>
      <c r="AM127" s="388"/>
      <c r="AN127" s="392"/>
      <c r="AO127" s="388"/>
      <c r="AP127" s="388"/>
      <c r="AQ127" s="391"/>
      <c r="AR127" s="393"/>
      <c r="AS127" s="394"/>
      <c r="AT127" s="388"/>
      <c r="AU127" s="395"/>
      <c r="AV127" s="390"/>
      <c r="AW127" s="395"/>
    </row>
    <row r="128" spans="1:49" ht="21" customHeight="1" x14ac:dyDescent="0.3">
      <c r="A128" s="447"/>
      <c r="B128" s="55" t="s">
        <v>138</v>
      </c>
      <c r="C128" s="56">
        <f t="shared" si="13"/>
        <v>2</v>
      </c>
      <c r="D128" s="390"/>
      <c r="E128" s="391"/>
      <c r="F128" s="391"/>
      <c r="G128" s="392"/>
      <c r="H128" s="393"/>
      <c r="I128" s="388"/>
      <c r="J128" s="388"/>
      <c r="K128" s="394">
        <v>2</v>
      </c>
      <c r="L128" s="392"/>
      <c r="M128" s="393"/>
      <c r="N128" s="388"/>
      <c r="O128" s="388"/>
      <c r="P128" s="388"/>
      <c r="Q128" s="388"/>
      <c r="R128" s="392"/>
      <c r="S128" s="393"/>
      <c r="T128" s="390"/>
      <c r="U128" s="388">
        <v>0</v>
      </c>
      <c r="V128" s="388"/>
      <c r="W128" s="395"/>
      <c r="X128" s="393"/>
      <c r="Y128" s="388"/>
      <c r="Z128" s="388"/>
      <c r="AA128" s="392"/>
      <c r="AB128" s="393"/>
      <c r="AC128" s="388"/>
      <c r="AD128" s="388"/>
      <c r="AE128" s="392"/>
      <c r="AF128" s="393"/>
      <c r="AG128" s="388"/>
      <c r="AH128" s="388"/>
      <c r="AI128" s="388"/>
      <c r="AJ128" s="388"/>
      <c r="AK128" s="395"/>
      <c r="AL128" s="393"/>
      <c r="AM128" s="388"/>
      <c r="AN128" s="392"/>
      <c r="AO128" s="388"/>
      <c r="AP128" s="388"/>
      <c r="AQ128" s="391"/>
      <c r="AR128" s="393"/>
      <c r="AS128" s="394"/>
      <c r="AT128" s="388"/>
      <c r="AU128" s="395"/>
      <c r="AV128" s="390"/>
      <c r="AW128" s="395"/>
    </row>
    <row r="129" spans="1:49" ht="21" customHeight="1" x14ac:dyDescent="0.3">
      <c r="A129" s="447"/>
      <c r="B129" s="55" t="s">
        <v>110</v>
      </c>
      <c r="C129" s="56">
        <f t="shared" si="13"/>
        <v>2</v>
      </c>
      <c r="D129" s="390"/>
      <c r="E129" s="391"/>
      <c r="F129" s="391"/>
      <c r="G129" s="392"/>
      <c r="H129" s="393"/>
      <c r="I129" s="388"/>
      <c r="J129" s="388"/>
      <c r="K129" s="394"/>
      <c r="L129" s="392"/>
      <c r="M129" s="393"/>
      <c r="N129" s="388"/>
      <c r="O129" s="388"/>
      <c r="P129" s="388"/>
      <c r="Q129" s="388"/>
      <c r="R129" s="392"/>
      <c r="S129" s="393"/>
      <c r="T129" s="390"/>
      <c r="U129" s="388"/>
      <c r="V129" s="388"/>
      <c r="W129" s="395">
        <v>1</v>
      </c>
      <c r="X129" s="393"/>
      <c r="Y129" s="388"/>
      <c r="Z129" s="388"/>
      <c r="AA129" s="392">
        <v>1</v>
      </c>
      <c r="AB129" s="393"/>
      <c r="AC129" s="388"/>
      <c r="AD129" s="388"/>
      <c r="AE129" s="392"/>
      <c r="AF129" s="393"/>
      <c r="AG129" s="388"/>
      <c r="AH129" s="388"/>
      <c r="AI129" s="388"/>
      <c r="AJ129" s="388"/>
      <c r="AK129" s="395"/>
      <c r="AL129" s="393"/>
      <c r="AM129" s="388"/>
      <c r="AN129" s="392"/>
      <c r="AO129" s="388"/>
      <c r="AP129" s="388"/>
      <c r="AQ129" s="391"/>
      <c r="AR129" s="393"/>
      <c r="AS129" s="394"/>
      <c r="AT129" s="388"/>
      <c r="AU129" s="395"/>
      <c r="AV129" s="390"/>
      <c r="AW129" s="395"/>
    </row>
    <row r="130" spans="1:49" ht="21" customHeight="1" x14ac:dyDescent="0.3">
      <c r="A130" s="447"/>
      <c r="B130" s="55" t="s">
        <v>153</v>
      </c>
      <c r="C130" s="56">
        <f t="shared" si="13"/>
        <v>2</v>
      </c>
      <c r="D130" s="390"/>
      <c r="E130" s="391"/>
      <c r="F130" s="391"/>
      <c r="G130" s="392"/>
      <c r="H130" s="393"/>
      <c r="I130" s="388"/>
      <c r="J130" s="388"/>
      <c r="K130" s="394"/>
      <c r="L130" s="392"/>
      <c r="M130" s="393"/>
      <c r="N130" s="388"/>
      <c r="O130" s="388"/>
      <c r="P130" s="388"/>
      <c r="Q130" s="388"/>
      <c r="R130" s="392"/>
      <c r="S130" s="393"/>
      <c r="T130" s="390"/>
      <c r="U130" s="388"/>
      <c r="V130" s="388"/>
      <c r="W130" s="395">
        <v>1</v>
      </c>
      <c r="X130" s="393"/>
      <c r="Y130" s="388"/>
      <c r="Z130" s="388"/>
      <c r="AA130" s="392">
        <v>1</v>
      </c>
      <c r="AB130" s="393"/>
      <c r="AC130" s="388"/>
      <c r="AD130" s="388"/>
      <c r="AE130" s="392"/>
      <c r="AF130" s="393"/>
      <c r="AG130" s="388"/>
      <c r="AH130" s="388"/>
      <c r="AI130" s="388"/>
      <c r="AJ130" s="388"/>
      <c r="AK130" s="395"/>
      <c r="AL130" s="393"/>
      <c r="AM130" s="388"/>
      <c r="AN130" s="392"/>
      <c r="AO130" s="388"/>
      <c r="AP130" s="388"/>
      <c r="AQ130" s="391"/>
      <c r="AR130" s="393"/>
      <c r="AS130" s="394"/>
      <c r="AT130" s="388"/>
      <c r="AU130" s="395"/>
      <c r="AV130" s="390"/>
      <c r="AW130" s="395"/>
    </row>
    <row r="131" spans="1:49" ht="21" customHeight="1" x14ac:dyDescent="0.3">
      <c r="A131" s="447"/>
      <c r="B131" s="55" t="s">
        <v>92</v>
      </c>
      <c r="C131" s="56">
        <f t="shared" si="13"/>
        <v>1</v>
      </c>
      <c r="D131" s="390"/>
      <c r="E131" s="391"/>
      <c r="F131" s="391"/>
      <c r="G131" s="392"/>
      <c r="H131" s="393"/>
      <c r="I131" s="388"/>
      <c r="J131" s="388"/>
      <c r="K131" s="394"/>
      <c r="L131" s="392"/>
      <c r="M131" s="393"/>
      <c r="N131" s="388"/>
      <c r="O131" s="388"/>
      <c r="P131" s="388"/>
      <c r="Q131" s="388"/>
      <c r="R131" s="392"/>
      <c r="S131" s="393"/>
      <c r="T131" s="390"/>
      <c r="U131" s="388"/>
      <c r="V131" s="388"/>
      <c r="W131" s="395"/>
      <c r="X131" s="393"/>
      <c r="Y131" s="388"/>
      <c r="Z131" s="388"/>
      <c r="AA131" s="392"/>
      <c r="AB131" s="393"/>
      <c r="AC131" s="388"/>
      <c r="AD131" s="388"/>
      <c r="AE131" s="392"/>
      <c r="AF131" s="393"/>
      <c r="AG131" s="388">
        <v>1</v>
      </c>
      <c r="AH131" s="388"/>
      <c r="AI131" s="388"/>
      <c r="AJ131" s="388"/>
      <c r="AK131" s="395"/>
      <c r="AL131" s="393"/>
      <c r="AM131" s="388"/>
      <c r="AN131" s="392"/>
      <c r="AO131" s="388"/>
      <c r="AP131" s="388"/>
      <c r="AQ131" s="391"/>
      <c r="AR131" s="393"/>
      <c r="AS131" s="394"/>
      <c r="AT131" s="388"/>
      <c r="AU131" s="395"/>
      <c r="AV131" s="390"/>
      <c r="AW131" s="395"/>
    </row>
    <row r="132" spans="1:49" ht="21" customHeight="1" x14ac:dyDescent="0.3">
      <c r="A132" s="447"/>
      <c r="B132" s="55" t="s">
        <v>93</v>
      </c>
      <c r="C132" s="56">
        <f t="shared" si="13"/>
        <v>7</v>
      </c>
      <c r="D132" s="390"/>
      <c r="E132" s="391"/>
      <c r="F132" s="391"/>
      <c r="G132" s="392"/>
      <c r="H132" s="393"/>
      <c r="I132" s="388"/>
      <c r="J132" s="388">
        <v>1</v>
      </c>
      <c r="K132" s="394"/>
      <c r="L132" s="392"/>
      <c r="M132" s="393"/>
      <c r="N132" s="388"/>
      <c r="O132" s="388"/>
      <c r="P132" s="388"/>
      <c r="Q132" s="388"/>
      <c r="R132" s="392"/>
      <c r="S132" s="393"/>
      <c r="T132" s="390">
        <v>2</v>
      </c>
      <c r="U132" s="388"/>
      <c r="V132" s="388"/>
      <c r="W132" s="395"/>
      <c r="X132" s="393"/>
      <c r="Y132" s="388"/>
      <c r="Z132" s="388"/>
      <c r="AA132" s="392"/>
      <c r="AB132" s="393"/>
      <c r="AC132" s="388"/>
      <c r="AD132" s="388"/>
      <c r="AE132" s="392">
        <v>1</v>
      </c>
      <c r="AF132" s="393"/>
      <c r="AG132" s="388"/>
      <c r="AH132" s="388"/>
      <c r="AI132" s="388"/>
      <c r="AJ132" s="388"/>
      <c r="AK132" s="395"/>
      <c r="AL132" s="393"/>
      <c r="AM132" s="388"/>
      <c r="AN132" s="392"/>
      <c r="AO132" s="388"/>
      <c r="AP132" s="388"/>
      <c r="AQ132" s="391"/>
      <c r="AR132" s="393"/>
      <c r="AS132" s="394">
        <v>1</v>
      </c>
      <c r="AT132" s="388">
        <v>1</v>
      </c>
      <c r="AU132" s="395">
        <v>1</v>
      </c>
      <c r="AV132" s="390"/>
      <c r="AW132" s="395"/>
    </row>
    <row r="133" spans="1:49" ht="21" customHeight="1" x14ac:dyDescent="0.3">
      <c r="A133" s="447"/>
      <c r="B133" s="55" t="s">
        <v>144</v>
      </c>
      <c r="C133" s="56">
        <f t="shared" si="13"/>
        <v>1</v>
      </c>
      <c r="D133" s="390"/>
      <c r="E133" s="391"/>
      <c r="F133" s="391"/>
      <c r="G133" s="392"/>
      <c r="H133" s="393"/>
      <c r="I133" s="388"/>
      <c r="J133" s="388"/>
      <c r="K133" s="394"/>
      <c r="L133" s="392"/>
      <c r="M133" s="393"/>
      <c r="N133" s="388"/>
      <c r="O133" s="388"/>
      <c r="P133" s="388"/>
      <c r="Q133" s="388"/>
      <c r="R133" s="392"/>
      <c r="S133" s="393"/>
      <c r="T133" s="390"/>
      <c r="U133" s="388"/>
      <c r="V133" s="388"/>
      <c r="W133" s="395"/>
      <c r="X133" s="393"/>
      <c r="Y133" s="388"/>
      <c r="Z133" s="388"/>
      <c r="AA133" s="392"/>
      <c r="AB133" s="393"/>
      <c r="AC133" s="388"/>
      <c r="AD133" s="388">
        <v>1</v>
      </c>
      <c r="AE133" s="392"/>
      <c r="AF133" s="393"/>
      <c r="AG133" s="388"/>
      <c r="AH133" s="388"/>
      <c r="AI133" s="388"/>
      <c r="AJ133" s="388"/>
      <c r="AK133" s="395"/>
      <c r="AL133" s="393"/>
      <c r="AM133" s="388"/>
      <c r="AN133" s="392"/>
      <c r="AO133" s="388"/>
      <c r="AP133" s="388"/>
      <c r="AQ133" s="391"/>
      <c r="AR133" s="393"/>
      <c r="AS133" s="394"/>
      <c r="AT133" s="388"/>
      <c r="AU133" s="395"/>
      <c r="AV133" s="390"/>
      <c r="AW133" s="395"/>
    </row>
    <row r="134" spans="1:49" ht="21" customHeight="1" x14ac:dyDescent="0.3">
      <c r="A134" s="447"/>
      <c r="B134" s="55" t="s">
        <v>149</v>
      </c>
      <c r="C134" s="56">
        <f t="shared" si="13"/>
        <v>1</v>
      </c>
      <c r="D134" s="402"/>
      <c r="E134" s="403"/>
      <c r="F134" s="403"/>
      <c r="G134" s="404"/>
      <c r="H134" s="405"/>
      <c r="I134" s="406"/>
      <c r="J134" s="406"/>
      <c r="K134" s="407"/>
      <c r="L134" s="404"/>
      <c r="M134" s="405"/>
      <c r="N134" s="406"/>
      <c r="O134" s="406"/>
      <c r="P134" s="406"/>
      <c r="Q134" s="406"/>
      <c r="R134" s="404"/>
      <c r="S134" s="405"/>
      <c r="T134" s="402"/>
      <c r="U134" s="406"/>
      <c r="V134" s="406">
        <v>1</v>
      </c>
      <c r="W134" s="408"/>
      <c r="X134" s="405"/>
      <c r="Y134" s="406"/>
      <c r="Z134" s="406"/>
      <c r="AA134" s="404"/>
      <c r="AB134" s="405"/>
      <c r="AC134" s="406"/>
      <c r="AD134" s="406"/>
      <c r="AE134" s="404"/>
      <c r="AF134" s="405"/>
      <c r="AG134" s="406"/>
      <c r="AH134" s="406"/>
      <c r="AI134" s="406"/>
      <c r="AJ134" s="406"/>
      <c r="AK134" s="408"/>
      <c r="AL134" s="405"/>
      <c r="AM134" s="406"/>
      <c r="AN134" s="404"/>
      <c r="AO134" s="406"/>
      <c r="AP134" s="406"/>
      <c r="AQ134" s="403"/>
      <c r="AR134" s="405"/>
      <c r="AS134" s="407"/>
      <c r="AT134" s="406"/>
      <c r="AU134" s="408"/>
      <c r="AV134" s="402"/>
      <c r="AW134" s="408"/>
    </row>
    <row r="135" spans="1:49" ht="21" customHeight="1" x14ac:dyDescent="0.3">
      <c r="A135" s="447"/>
      <c r="B135" s="55" t="s">
        <v>151</v>
      </c>
      <c r="C135" s="56">
        <f t="shared" si="13"/>
        <v>1</v>
      </c>
      <c r="D135" s="390"/>
      <c r="E135" s="391"/>
      <c r="F135" s="391"/>
      <c r="G135" s="392"/>
      <c r="H135" s="393"/>
      <c r="I135" s="388"/>
      <c r="J135" s="388"/>
      <c r="K135" s="394"/>
      <c r="L135" s="392"/>
      <c r="M135" s="393"/>
      <c r="N135" s="388"/>
      <c r="O135" s="388"/>
      <c r="P135" s="388"/>
      <c r="Q135" s="388"/>
      <c r="R135" s="392"/>
      <c r="S135" s="393"/>
      <c r="T135" s="390"/>
      <c r="U135" s="388"/>
      <c r="V135" s="388"/>
      <c r="W135" s="395"/>
      <c r="X135" s="393"/>
      <c r="Y135" s="388"/>
      <c r="Z135" s="388"/>
      <c r="AA135" s="392"/>
      <c r="AB135" s="393"/>
      <c r="AC135" s="388"/>
      <c r="AD135" s="388"/>
      <c r="AE135" s="392"/>
      <c r="AF135" s="393"/>
      <c r="AG135" s="388"/>
      <c r="AH135" s="388"/>
      <c r="AI135" s="388"/>
      <c r="AJ135" s="388"/>
      <c r="AK135" s="395"/>
      <c r="AL135" s="393"/>
      <c r="AM135" s="388"/>
      <c r="AN135" s="392"/>
      <c r="AO135" s="388"/>
      <c r="AP135" s="388"/>
      <c r="AQ135" s="391"/>
      <c r="AR135" s="393">
        <v>1</v>
      </c>
      <c r="AS135" s="394"/>
      <c r="AT135" s="388"/>
      <c r="AU135" s="395"/>
      <c r="AV135" s="390"/>
      <c r="AW135" s="395"/>
    </row>
    <row r="136" spans="1:49" ht="21" customHeight="1" x14ac:dyDescent="0.3">
      <c r="A136" s="447"/>
      <c r="B136" s="55" t="s">
        <v>112</v>
      </c>
      <c r="C136" s="56">
        <f t="shared" si="13"/>
        <v>1</v>
      </c>
      <c r="D136" s="390"/>
      <c r="E136" s="391"/>
      <c r="F136" s="391"/>
      <c r="G136" s="392"/>
      <c r="H136" s="393"/>
      <c r="I136" s="388"/>
      <c r="J136" s="388"/>
      <c r="K136" s="394"/>
      <c r="L136" s="392"/>
      <c r="M136" s="393"/>
      <c r="N136" s="388"/>
      <c r="O136" s="388"/>
      <c r="P136" s="388"/>
      <c r="Q136" s="388"/>
      <c r="R136" s="392"/>
      <c r="S136" s="393"/>
      <c r="T136" s="390"/>
      <c r="U136" s="388"/>
      <c r="V136" s="388"/>
      <c r="W136" s="395"/>
      <c r="X136" s="393"/>
      <c r="Y136" s="388"/>
      <c r="Z136" s="388"/>
      <c r="AA136" s="392"/>
      <c r="AB136" s="393"/>
      <c r="AC136" s="388"/>
      <c r="AD136" s="388"/>
      <c r="AE136" s="392"/>
      <c r="AF136" s="393"/>
      <c r="AG136" s="388"/>
      <c r="AH136" s="388"/>
      <c r="AI136" s="388"/>
      <c r="AJ136" s="388">
        <v>1</v>
      </c>
      <c r="AK136" s="395"/>
      <c r="AL136" s="393"/>
      <c r="AM136" s="388"/>
      <c r="AN136" s="392"/>
      <c r="AO136" s="388"/>
      <c r="AP136" s="388"/>
      <c r="AQ136" s="391"/>
      <c r="AR136" s="393"/>
      <c r="AS136" s="394"/>
      <c r="AT136" s="388"/>
      <c r="AU136" s="395"/>
      <c r="AV136" s="390"/>
      <c r="AW136" s="395"/>
    </row>
    <row r="137" spans="1:49" ht="21" customHeight="1" x14ac:dyDescent="0.3">
      <c r="A137" s="447"/>
      <c r="B137" s="55" t="s">
        <v>111</v>
      </c>
      <c r="C137" s="56">
        <f t="shared" si="13"/>
        <v>1</v>
      </c>
      <c r="D137" s="390"/>
      <c r="E137" s="391"/>
      <c r="F137" s="391"/>
      <c r="G137" s="392"/>
      <c r="H137" s="393"/>
      <c r="I137" s="388"/>
      <c r="J137" s="388"/>
      <c r="K137" s="394"/>
      <c r="L137" s="392"/>
      <c r="M137" s="393"/>
      <c r="N137" s="388"/>
      <c r="O137" s="388"/>
      <c r="P137" s="388"/>
      <c r="Q137" s="388"/>
      <c r="R137" s="392"/>
      <c r="S137" s="393"/>
      <c r="T137" s="390"/>
      <c r="U137" s="388"/>
      <c r="V137" s="388"/>
      <c r="W137" s="395"/>
      <c r="X137" s="393">
        <v>1</v>
      </c>
      <c r="Y137" s="388"/>
      <c r="Z137" s="388"/>
      <c r="AA137" s="392"/>
      <c r="AB137" s="393"/>
      <c r="AC137" s="388"/>
      <c r="AD137" s="388"/>
      <c r="AE137" s="392"/>
      <c r="AF137" s="393"/>
      <c r="AG137" s="388"/>
      <c r="AH137" s="388"/>
      <c r="AI137" s="388"/>
      <c r="AJ137" s="388"/>
      <c r="AK137" s="395"/>
      <c r="AL137" s="393"/>
      <c r="AM137" s="388"/>
      <c r="AN137" s="392"/>
      <c r="AO137" s="388"/>
      <c r="AP137" s="388"/>
      <c r="AQ137" s="391"/>
      <c r="AR137" s="393"/>
      <c r="AS137" s="394"/>
      <c r="AT137" s="388"/>
      <c r="AU137" s="395"/>
      <c r="AV137" s="390"/>
      <c r="AW137" s="395"/>
    </row>
    <row r="138" spans="1:49" ht="21" customHeight="1" x14ac:dyDescent="0.3">
      <c r="A138" s="447"/>
      <c r="B138" s="55" t="s">
        <v>147</v>
      </c>
      <c r="C138" s="56">
        <f t="shared" si="13"/>
        <v>5</v>
      </c>
      <c r="D138" s="390"/>
      <c r="E138" s="391"/>
      <c r="F138" s="391">
        <v>1</v>
      </c>
      <c r="G138" s="392"/>
      <c r="H138" s="393"/>
      <c r="I138" s="388">
        <v>4</v>
      </c>
      <c r="J138" s="388"/>
      <c r="K138" s="394"/>
      <c r="L138" s="392"/>
      <c r="M138" s="393"/>
      <c r="N138" s="388"/>
      <c r="O138" s="388"/>
      <c r="P138" s="388"/>
      <c r="Q138" s="388"/>
      <c r="R138" s="392"/>
      <c r="S138" s="393"/>
      <c r="T138" s="390"/>
      <c r="U138" s="388"/>
      <c r="V138" s="388"/>
      <c r="W138" s="395"/>
      <c r="X138" s="393"/>
      <c r="Y138" s="388"/>
      <c r="Z138" s="388"/>
      <c r="AA138" s="392"/>
      <c r="AB138" s="393"/>
      <c r="AC138" s="388"/>
      <c r="AD138" s="388"/>
      <c r="AE138" s="392"/>
      <c r="AF138" s="393"/>
      <c r="AG138" s="388"/>
      <c r="AH138" s="388"/>
      <c r="AI138" s="388"/>
      <c r="AJ138" s="388"/>
      <c r="AK138" s="395"/>
      <c r="AL138" s="393"/>
      <c r="AM138" s="388"/>
      <c r="AN138" s="392"/>
      <c r="AO138" s="388"/>
      <c r="AP138" s="388"/>
      <c r="AQ138" s="391"/>
      <c r="AR138" s="393"/>
      <c r="AS138" s="394"/>
      <c r="AT138" s="388"/>
      <c r="AU138" s="395"/>
      <c r="AV138" s="390"/>
      <c r="AW138" s="395"/>
    </row>
    <row r="139" spans="1:49" ht="21" customHeight="1" x14ac:dyDescent="0.3">
      <c r="A139" s="447"/>
      <c r="B139" s="55" t="s">
        <v>139</v>
      </c>
      <c r="C139" s="56">
        <f t="shared" ref="C139:C207" si="16">SUM(D139:AW139)</f>
        <v>2</v>
      </c>
      <c r="D139" s="390"/>
      <c r="E139" s="391"/>
      <c r="F139" s="391"/>
      <c r="G139" s="392"/>
      <c r="H139" s="393"/>
      <c r="I139" s="388"/>
      <c r="J139" s="388"/>
      <c r="K139" s="394"/>
      <c r="L139" s="392"/>
      <c r="M139" s="393"/>
      <c r="N139" s="388"/>
      <c r="O139" s="388"/>
      <c r="P139" s="388"/>
      <c r="Q139" s="388"/>
      <c r="R139" s="392"/>
      <c r="S139" s="393"/>
      <c r="T139" s="390"/>
      <c r="U139" s="388"/>
      <c r="V139" s="388"/>
      <c r="W139" s="395"/>
      <c r="X139" s="393"/>
      <c r="Y139" s="388"/>
      <c r="Z139" s="388"/>
      <c r="AA139" s="392"/>
      <c r="AB139" s="393"/>
      <c r="AC139" s="388"/>
      <c r="AD139" s="388"/>
      <c r="AE139" s="392"/>
      <c r="AF139" s="393"/>
      <c r="AG139" s="388"/>
      <c r="AH139" s="388">
        <v>2</v>
      </c>
      <c r="AI139" s="388"/>
      <c r="AJ139" s="388"/>
      <c r="AK139" s="395"/>
      <c r="AL139" s="393"/>
      <c r="AM139" s="388"/>
      <c r="AN139" s="392"/>
      <c r="AO139" s="388"/>
      <c r="AP139" s="388"/>
      <c r="AQ139" s="391"/>
      <c r="AR139" s="393"/>
      <c r="AS139" s="394"/>
      <c r="AT139" s="388"/>
      <c r="AU139" s="395"/>
      <c r="AV139" s="390"/>
      <c r="AW139" s="395"/>
    </row>
    <row r="140" spans="1:49" ht="21" customHeight="1" x14ac:dyDescent="0.3">
      <c r="A140" s="447"/>
      <c r="B140" s="55" t="s">
        <v>145</v>
      </c>
      <c r="C140" s="56">
        <f t="shared" si="16"/>
        <v>1</v>
      </c>
      <c r="D140" s="390"/>
      <c r="E140" s="391"/>
      <c r="F140" s="391"/>
      <c r="G140" s="392"/>
      <c r="H140" s="393"/>
      <c r="I140" s="388"/>
      <c r="J140" s="388">
        <v>1</v>
      </c>
      <c r="K140" s="394"/>
      <c r="L140" s="392"/>
      <c r="M140" s="393"/>
      <c r="N140" s="388"/>
      <c r="O140" s="388"/>
      <c r="P140" s="388"/>
      <c r="Q140" s="388"/>
      <c r="R140" s="392"/>
      <c r="S140" s="393"/>
      <c r="T140" s="390"/>
      <c r="U140" s="388"/>
      <c r="V140" s="388"/>
      <c r="W140" s="395"/>
      <c r="X140" s="393"/>
      <c r="Y140" s="388"/>
      <c r="Z140" s="388"/>
      <c r="AA140" s="392"/>
      <c r="AB140" s="393"/>
      <c r="AC140" s="388"/>
      <c r="AD140" s="388"/>
      <c r="AE140" s="392"/>
      <c r="AF140" s="393"/>
      <c r="AG140" s="388"/>
      <c r="AH140" s="388"/>
      <c r="AI140" s="388"/>
      <c r="AJ140" s="388"/>
      <c r="AK140" s="395"/>
      <c r="AL140" s="393"/>
      <c r="AM140" s="388"/>
      <c r="AN140" s="392"/>
      <c r="AO140" s="388"/>
      <c r="AP140" s="388"/>
      <c r="AQ140" s="391"/>
      <c r="AR140" s="393"/>
      <c r="AS140" s="394"/>
      <c r="AT140" s="388"/>
      <c r="AU140" s="395"/>
      <c r="AV140" s="390"/>
      <c r="AW140" s="395"/>
    </row>
    <row r="141" spans="1:49" ht="21" customHeight="1" x14ac:dyDescent="0.3">
      <c r="A141" s="447"/>
      <c r="B141" s="55" t="s">
        <v>142</v>
      </c>
      <c r="C141" s="56">
        <f t="shared" si="16"/>
        <v>1</v>
      </c>
      <c r="D141" s="390"/>
      <c r="E141" s="391"/>
      <c r="F141" s="391"/>
      <c r="G141" s="392"/>
      <c r="H141" s="393"/>
      <c r="I141" s="388"/>
      <c r="J141" s="388">
        <v>1</v>
      </c>
      <c r="K141" s="394"/>
      <c r="L141" s="392"/>
      <c r="M141" s="393"/>
      <c r="N141" s="388"/>
      <c r="O141" s="388"/>
      <c r="P141" s="388"/>
      <c r="Q141" s="388"/>
      <c r="R141" s="392"/>
      <c r="S141" s="393"/>
      <c r="T141" s="390"/>
      <c r="U141" s="388"/>
      <c r="V141" s="388"/>
      <c r="W141" s="395"/>
      <c r="X141" s="393"/>
      <c r="Y141" s="388"/>
      <c r="Z141" s="388"/>
      <c r="AA141" s="392"/>
      <c r="AB141" s="393"/>
      <c r="AC141" s="388"/>
      <c r="AD141" s="388"/>
      <c r="AE141" s="392"/>
      <c r="AF141" s="393"/>
      <c r="AG141" s="388"/>
      <c r="AH141" s="388"/>
      <c r="AI141" s="388"/>
      <c r="AJ141" s="388"/>
      <c r="AK141" s="395"/>
      <c r="AL141" s="393"/>
      <c r="AM141" s="388"/>
      <c r="AN141" s="392"/>
      <c r="AO141" s="388"/>
      <c r="AP141" s="388"/>
      <c r="AQ141" s="391"/>
      <c r="AR141" s="393"/>
      <c r="AS141" s="394"/>
      <c r="AT141" s="388"/>
      <c r="AU141" s="395"/>
      <c r="AV141" s="390"/>
      <c r="AW141" s="395"/>
    </row>
    <row r="142" spans="1:49" ht="21" customHeight="1" x14ac:dyDescent="0.3">
      <c r="A142" s="447"/>
      <c r="B142" s="55" t="s">
        <v>131</v>
      </c>
      <c r="C142" s="56">
        <f t="shared" si="16"/>
        <v>2</v>
      </c>
      <c r="D142" s="390"/>
      <c r="E142" s="391"/>
      <c r="F142" s="391"/>
      <c r="G142" s="392"/>
      <c r="H142" s="393"/>
      <c r="I142" s="388"/>
      <c r="J142" s="388"/>
      <c r="K142" s="394"/>
      <c r="L142" s="392"/>
      <c r="M142" s="393"/>
      <c r="N142" s="388"/>
      <c r="O142" s="388"/>
      <c r="P142" s="388"/>
      <c r="Q142" s="388"/>
      <c r="R142" s="392"/>
      <c r="S142" s="393"/>
      <c r="T142" s="390"/>
      <c r="U142" s="388"/>
      <c r="V142" s="388"/>
      <c r="W142" s="395"/>
      <c r="X142" s="393"/>
      <c r="Y142" s="388"/>
      <c r="Z142" s="388"/>
      <c r="AA142" s="392"/>
      <c r="AB142" s="393"/>
      <c r="AC142" s="388"/>
      <c r="AD142" s="388"/>
      <c r="AE142" s="392"/>
      <c r="AF142" s="393"/>
      <c r="AG142" s="388"/>
      <c r="AH142" s="388"/>
      <c r="AI142" s="388"/>
      <c r="AJ142" s="388"/>
      <c r="AK142" s="395"/>
      <c r="AL142" s="393">
        <v>2</v>
      </c>
      <c r="AM142" s="388"/>
      <c r="AN142" s="392"/>
      <c r="AO142" s="388"/>
      <c r="AP142" s="388"/>
      <c r="AQ142" s="391"/>
      <c r="AR142" s="393"/>
      <c r="AS142" s="394"/>
      <c r="AT142" s="388"/>
      <c r="AU142" s="395"/>
      <c r="AV142" s="390"/>
      <c r="AW142" s="395"/>
    </row>
    <row r="143" spans="1:49" ht="21" customHeight="1" x14ac:dyDescent="0.3">
      <c r="A143" s="447"/>
      <c r="B143" s="55" t="s">
        <v>113</v>
      </c>
      <c r="C143" s="56">
        <f t="shared" si="16"/>
        <v>1</v>
      </c>
      <c r="D143" s="390"/>
      <c r="E143" s="391"/>
      <c r="F143" s="391"/>
      <c r="G143" s="392"/>
      <c r="H143" s="393">
        <v>1</v>
      </c>
      <c r="I143" s="388"/>
      <c r="J143" s="388"/>
      <c r="K143" s="394"/>
      <c r="L143" s="392"/>
      <c r="M143" s="393"/>
      <c r="N143" s="388"/>
      <c r="O143" s="388"/>
      <c r="P143" s="388"/>
      <c r="Q143" s="388"/>
      <c r="R143" s="392"/>
      <c r="S143" s="393"/>
      <c r="T143" s="390"/>
      <c r="U143" s="388"/>
      <c r="V143" s="388"/>
      <c r="W143" s="395"/>
      <c r="X143" s="393"/>
      <c r="Y143" s="388"/>
      <c r="Z143" s="388"/>
      <c r="AA143" s="392"/>
      <c r="AB143" s="393"/>
      <c r="AC143" s="388"/>
      <c r="AD143" s="388"/>
      <c r="AE143" s="392"/>
      <c r="AF143" s="393"/>
      <c r="AG143" s="388"/>
      <c r="AH143" s="388"/>
      <c r="AI143" s="388"/>
      <c r="AJ143" s="388"/>
      <c r="AK143" s="395"/>
      <c r="AL143" s="393"/>
      <c r="AM143" s="388"/>
      <c r="AN143" s="392"/>
      <c r="AO143" s="388"/>
      <c r="AP143" s="388"/>
      <c r="AQ143" s="391"/>
      <c r="AR143" s="393"/>
      <c r="AS143" s="394"/>
      <c r="AT143" s="388"/>
      <c r="AU143" s="395"/>
      <c r="AV143" s="390"/>
      <c r="AW143" s="395"/>
    </row>
    <row r="144" spans="1:49" ht="21" customHeight="1" x14ac:dyDescent="0.3">
      <c r="A144" s="447"/>
      <c r="B144" s="55" t="s">
        <v>296</v>
      </c>
      <c r="C144" s="56">
        <f t="shared" si="16"/>
        <v>1</v>
      </c>
      <c r="D144" s="390"/>
      <c r="E144" s="391"/>
      <c r="F144" s="391"/>
      <c r="G144" s="392"/>
      <c r="H144" s="393"/>
      <c r="I144" s="388"/>
      <c r="J144" s="388"/>
      <c r="K144" s="394"/>
      <c r="L144" s="392"/>
      <c r="M144" s="393"/>
      <c r="N144" s="388"/>
      <c r="O144" s="388"/>
      <c r="P144" s="388"/>
      <c r="Q144" s="388"/>
      <c r="R144" s="392"/>
      <c r="S144" s="393"/>
      <c r="T144" s="390"/>
      <c r="U144" s="388">
        <v>1</v>
      </c>
      <c r="V144" s="388"/>
      <c r="W144" s="395"/>
      <c r="X144" s="393"/>
      <c r="Y144" s="388"/>
      <c r="Z144" s="388"/>
      <c r="AA144" s="392"/>
      <c r="AB144" s="393"/>
      <c r="AC144" s="388"/>
      <c r="AD144" s="388"/>
      <c r="AE144" s="392"/>
      <c r="AF144" s="393"/>
      <c r="AG144" s="388"/>
      <c r="AH144" s="388"/>
      <c r="AI144" s="388"/>
      <c r="AJ144" s="388"/>
      <c r="AK144" s="395"/>
      <c r="AL144" s="393"/>
      <c r="AM144" s="388"/>
      <c r="AN144" s="392"/>
      <c r="AO144" s="388"/>
      <c r="AP144" s="388"/>
      <c r="AQ144" s="391"/>
      <c r="AR144" s="393"/>
      <c r="AS144" s="394"/>
      <c r="AT144" s="388"/>
      <c r="AU144" s="395"/>
      <c r="AV144" s="390"/>
      <c r="AW144" s="395"/>
    </row>
    <row r="145" spans="1:49" ht="21" customHeight="1" x14ac:dyDescent="0.3">
      <c r="A145" s="447"/>
      <c r="B145" s="55" t="s">
        <v>457</v>
      </c>
      <c r="C145" s="56">
        <f t="shared" si="16"/>
        <v>1</v>
      </c>
      <c r="D145" s="390"/>
      <c r="E145" s="391"/>
      <c r="F145" s="391"/>
      <c r="G145" s="392"/>
      <c r="H145" s="393"/>
      <c r="I145" s="388"/>
      <c r="J145" s="388"/>
      <c r="K145" s="394"/>
      <c r="L145" s="392"/>
      <c r="M145" s="393"/>
      <c r="N145" s="388"/>
      <c r="O145" s="388"/>
      <c r="P145" s="388"/>
      <c r="Q145" s="388"/>
      <c r="R145" s="392"/>
      <c r="S145" s="393"/>
      <c r="T145" s="390"/>
      <c r="U145" s="388"/>
      <c r="V145" s="388"/>
      <c r="W145" s="395"/>
      <c r="X145" s="393"/>
      <c r="Y145" s="388"/>
      <c r="Z145" s="388"/>
      <c r="AA145" s="392"/>
      <c r="AB145" s="393"/>
      <c r="AC145" s="388"/>
      <c r="AD145" s="388"/>
      <c r="AE145" s="392"/>
      <c r="AF145" s="393"/>
      <c r="AG145" s="388"/>
      <c r="AH145" s="388"/>
      <c r="AI145" s="388">
        <v>1</v>
      </c>
      <c r="AJ145" s="388"/>
      <c r="AK145" s="395"/>
      <c r="AL145" s="393"/>
      <c r="AM145" s="388"/>
      <c r="AN145" s="392"/>
      <c r="AO145" s="388"/>
      <c r="AP145" s="388"/>
      <c r="AQ145" s="391"/>
      <c r="AR145" s="393"/>
      <c r="AS145" s="394"/>
      <c r="AT145" s="388"/>
      <c r="AU145" s="395"/>
      <c r="AV145" s="390"/>
      <c r="AW145" s="395"/>
    </row>
    <row r="146" spans="1:49" ht="21" customHeight="1" x14ac:dyDescent="0.3">
      <c r="A146" s="447"/>
      <c r="B146" s="55" t="s">
        <v>198</v>
      </c>
      <c r="C146" s="56">
        <f t="shared" si="16"/>
        <v>2</v>
      </c>
      <c r="D146" s="390"/>
      <c r="E146" s="391"/>
      <c r="F146" s="391"/>
      <c r="G146" s="392"/>
      <c r="H146" s="393"/>
      <c r="I146" s="388"/>
      <c r="J146" s="388"/>
      <c r="K146" s="394"/>
      <c r="L146" s="392"/>
      <c r="M146" s="393"/>
      <c r="N146" s="388"/>
      <c r="O146" s="388"/>
      <c r="P146" s="388"/>
      <c r="Q146" s="388"/>
      <c r="R146" s="392"/>
      <c r="S146" s="393"/>
      <c r="T146" s="390"/>
      <c r="U146" s="388"/>
      <c r="V146" s="388"/>
      <c r="W146" s="395"/>
      <c r="X146" s="393">
        <v>1</v>
      </c>
      <c r="Y146" s="388"/>
      <c r="Z146" s="388">
        <v>1</v>
      </c>
      <c r="AA146" s="392"/>
      <c r="AB146" s="393"/>
      <c r="AC146" s="388"/>
      <c r="AD146" s="388"/>
      <c r="AE146" s="392"/>
      <c r="AF146" s="393"/>
      <c r="AG146" s="388"/>
      <c r="AH146" s="388"/>
      <c r="AI146" s="388"/>
      <c r="AJ146" s="388"/>
      <c r="AK146" s="395"/>
      <c r="AL146" s="393"/>
      <c r="AM146" s="388"/>
      <c r="AN146" s="392"/>
      <c r="AO146" s="388"/>
      <c r="AP146" s="388"/>
      <c r="AQ146" s="391"/>
      <c r="AR146" s="393"/>
      <c r="AS146" s="394"/>
      <c r="AT146" s="388"/>
      <c r="AU146" s="395"/>
      <c r="AV146" s="390"/>
      <c r="AW146" s="395"/>
    </row>
    <row r="147" spans="1:49" ht="21" customHeight="1" x14ac:dyDescent="0.3">
      <c r="A147" s="447"/>
      <c r="B147" s="55" t="s">
        <v>107</v>
      </c>
      <c r="C147" s="56">
        <f t="shared" si="16"/>
        <v>1</v>
      </c>
      <c r="D147" s="390"/>
      <c r="E147" s="391"/>
      <c r="F147" s="391"/>
      <c r="G147" s="392"/>
      <c r="H147" s="393"/>
      <c r="I147" s="388">
        <v>1</v>
      </c>
      <c r="J147" s="388"/>
      <c r="K147" s="394"/>
      <c r="L147" s="392"/>
      <c r="M147" s="393"/>
      <c r="N147" s="388"/>
      <c r="O147" s="388"/>
      <c r="P147" s="388"/>
      <c r="Q147" s="388"/>
      <c r="R147" s="392"/>
      <c r="S147" s="393"/>
      <c r="T147" s="390"/>
      <c r="U147" s="388"/>
      <c r="V147" s="388"/>
      <c r="W147" s="395"/>
      <c r="X147" s="393"/>
      <c r="Y147" s="388"/>
      <c r="Z147" s="388"/>
      <c r="AA147" s="392"/>
      <c r="AB147" s="393"/>
      <c r="AC147" s="388"/>
      <c r="AD147" s="388"/>
      <c r="AE147" s="392"/>
      <c r="AF147" s="393"/>
      <c r="AG147" s="388"/>
      <c r="AH147" s="388"/>
      <c r="AI147" s="388"/>
      <c r="AJ147" s="388"/>
      <c r="AK147" s="395"/>
      <c r="AL147" s="393"/>
      <c r="AM147" s="388"/>
      <c r="AN147" s="392"/>
      <c r="AO147" s="388"/>
      <c r="AP147" s="388"/>
      <c r="AQ147" s="391"/>
      <c r="AR147" s="393"/>
      <c r="AS147" s="394"/>
      <c r="AT147" s="388"/>
      <c r="AU147" s="395"/>
      <c r="AV147" s="390"/>
      <c r="AW147" s="395"/>
    </row>
    <row r="148" spans="1:49" ht="21" customHeight="1" x14ac:dyDescent="0.3">
      <c r="A148" s="447"/>
      <c r="B148" s="55" t="s">
        <v>99</v>
      </c>
      <c r="C148" s="56">
        <f t="shared" si="16"/>
        <v>1</v>
      </c>
      <c r="D148" s="390"/>
      <c r="E148" s="391"/>
      <c r="F148" s="391"/>
      <c r="G148" s="392"/>
      <c r="H148" s="393"/>
      <c r="I148" s="388"/>
      <c r="J148" s="388"/>
      <c r="K148" s="394"/>
      <c r="L148" s="392"/>
      <c r="M148" s="393"/>
      <c r="N148" s="388"/>
      <c r="O148" s="388"/>
      <c r="P148" s="388">
        <v>1</v>
      </c>
      <c r="Q148" s="388"/>
      <c r="R148" s="392"/>
      <c r="S148" s="393"/>
      <c r="T148" s="390"/>
      <c r="U148" s="388"/>
      <c r="V148" s="388"/>
      <c r="W148" s="395"/>
      <c r="X148" s="393"/>
      <c r="Y148" s="388"/>
      <c r="Z148" s="388"/>
      <c r="AA148" s="392"/>
      <c r="AB148" s="393"/>
      <c r="AC148" s="388"/>
      <c r="AD148" s="388"/>
      <c r="AE148" s="392"/>
      <c r="AF148" s="393"/>
      <c r="AG148" s="388"/>
      <c r="AH148" s="388"/>
      <c r="AI148" s="388"/>
      <c r="AJ148" s="388"/>
      <c r="AK148" s="395"/>
      <c r="AL148" s="393"/>
      <c r="AM148" s="388"/>
      <c r="AN148" s="392"/>
      <c r="AO148" s="388"/>
      <c r="AP148" s="388"/>
      <c r="AQ148" s="391"/>
      <c r="AR148" s="393"/>
      <c r="AS148" s="394"/>
      <c r="AT148" s="388"/>
      <c r="AU148" s="395"/>
      <c r="AV148" s="390"/>
      <c r="AW148" s="395"/>
    </row>
    <row r="149" spans="1:49" ht="21" customHeight="1" x14ac:dyDescent="0.3">
      <c r="A149" s="447"/>
      <c r="B149" s="55" t="s">
        <v>157</v>
      </c>
      <c r="C149" s="56">
        <f t="shared" si="16"/>
        <v>0</v>
      </c>
      <c r="D149" s="402"/>
      <c r="E149" s="403"/>
      <c r="F149" s="403"/>
      <c r="G149" s="404"/>
      <c r="H149" s="405"/>
      <c r="I149" s="406"/>
      <c r="J149" s="406"/>
      <c r="K149" s="407"/>
      <c r="L149" s="404"/>
      <c r="M149" s="405"/>
      <c r="N149" s="406"/>
      <c r="O149" s="406"/>
      <c r="P149" s="406"/>
      <c r="Q149" s="406"/>
      <c r="R149" s="404"/>
      <c r="S149" s="405"/>
      <c r="T149" s="402"/>
      <c r="U149" s="406"/>
      <c r="V149" s="406">
        <v>0</v>
      </c>
      <c r="W149" s="408"/>
      <c r="X149" s="405"/>
      <c r="Y149" s="406"/>
      <c r="Z149" s="406"/>
      <c r="AA149" s="404"/>
      <c r="AB149" s="405"/>
      <c r="AC149" s="406"/>
      <c r="AD149" s="406"/>
      <c r="AE149" s="404"/>
      <c r="AF149" s="405"/>
      <c r="AG149" s="406"/>
      <c r="AH149" s="406"/>
      <c r="AI149" s="406"/>
      <c r="AJ149" s="406"/>
      <c r="AK149" s="408"/>
      <c r="AL149" s="405"/>
      <c r="AM149" s="406"/>
      <c r="AN149" s="404"/>
      <c r="AO149" s="406"/>
      <c r="AP149" s="406"/>
      <c r="AQ149" s="403"/>
      <c r="AR149" s="405"/>
      <c r="AS149" s="407"/>
      <c r="AT149" s="406"/>
      <c r="AU149" s="408"/>
      <c r="AV149" s="402"/>
      <c r="AW149" s="408"/>
    </row>
    <row r="150" spans="1:49" ht="21" customHeight="1" x14ac:dyDescent="0.3">
      <c r="A150" s="447"/>
      <c r="B150" s="55" t="s">
        <v>197</v>
      </c>
      <c r="C150" s="56">
        <f t="shared" si="16"/>
        <v>2</v>
      </c>
      <c r="D150" s="390"/>
      <c r="E150" s="391"/>
      <c r="F150" s="391"/>
      <c r="G150" s="392"/>
      <c r="H150" s="393"/>
      <c r="I150" s="388"/>
      <c r="J150" s="388"/>
      <c r="K150" s="394"/>
      <c r="L150" s="392"/>
      <c r="M150" s="393"/>
      <c r="N150" s="388"/>
      <c r="O150" s="388"/>
      <c r="P150" s="388"/>
      <c r="Q150" s="388"/>
      <c r="R150" s="392"/>
      <c r="S150" s="393"/>
      <c r="T150" s="390"/>
      <c r="U150" s="388"/>
      <c r="V150" s="388"/>
      <c r="W150" s="395"/>
      <c r="X150" s="393"/>
      <c r="Y150" s="388">
        <v>1</v>
      </c>
      <c r="Z150" s="388">
        <v>1</v>
      </c>
      <c r="AA150" s="392"/>
      <c r="AB150" s="393"/>
      <c r="AC150" s="388"/>
      <c r="AD150" s="388"/>
      <c r="AE150" s="392"/>
      <c r="AF150" s="393"/>
      <c r="AG150" s="388"/>
      <c r="AH150" s="388"/>
      <c r="AI150" s="388"/>
      <c r="AJ150" s="388"/>
      <c r="AK150" s="395"/>
      <c r="AL150" s="393"/>
      <c r="AM150" s="388"/>
      <c r="AN150" s="392"/>
      <c r="AO150" s="388"/>
      <c r="AP150" s="388"/>
      <c r="AQ150" s="391"/>
      <c r="AR150" s="393"/>
      <c r="AS150" s="394"/>
      <c r="AT150" s="388"/>
      <c r="AU150" s="395"/>
      <c r="AV150" s="390"/>
      <c r="AW150" s="395"/>
    </row>
    <row r="151" spans="1:49" ht="21" customHeight="1" x14ac:dyDescent="0.3">
      <c r="A151" s="447"/>
      <c r="B151" s="55" t="s">
        <v>83</v>
      </c>
      <c r="C151" s="56">
        <f t="shared" si="16"/>
        <v>0</v>
      </c>
      <c r="D151" s="409"/>
      <c r="E151" s="410"/>
      <c r="F151" s="410"/>
      <c r="G151" s="411"/>
      <c r="H151" s="401"/>
      <c r="I151" s="412"/>
      <c r="J151" s="412"/>
      <c r="K151" s="413"/>
      <c r="L151" s="411"/>
      <c r="M151" s="401"/>
      <c r="N151" s="412"/>
      <c r="O151" s="412"/>
      <c r="P151" s="412"/>
      <c r="Q151" s="412"/>
      <c r="R151" s="411"/>
      <c r="S151" s="401"/>
      <c r="T151" s="409"/>
      <c r="U151" s="412"/>
      <c r="V151" s="412">
        <v>0</v>
      </c>
      <c r="W151" s="414"/>
      <c r="X151" s="401"/>
      <c r="Y151" s="412"/>
      <c r="Z151" s="412"/>
      <c r="AA151" s="411"/>
      <c r="AB151" s="401"/>
      <c r="AC151" s="412"/>
      <c r="AD151" s="412"/>
      <c r="AE151" s="411"/>
      <c r="AF151" s="401"/>
      <c r="AG151" s="412"/>
      <c r="AH151" s="412"/>
      <c r="AI151" s="412"/>
      <c r="AJ151" s="412"/>
      <c r="AK151" s="414"/>
      <c r="AL151" s="401"/>
      <c r="AM151" s="412"/>
      <c r="AN151" s="411"/>
      <c r="AO151" s="412"/>
      <c r="AP151" s="412"/>
      <c r="AQ151" s="410"/>
      <c r="AR151" s="401"/>
      <c r="AS151" s="413"/>
      <c r="AT151" s="412"/>
      <c r="AU151" s="414"/>
      <c r="AV151" s="409"/>
      <c r="AW151" s="414"/>
    </row>
    <row r="152" spans="1:49" ht="21" customHeight="1" x14ac:dyDescent="0.3">
      <c r="A152" s="447"/>
      <c r="B152" s="55" t="s">
        <v>115</v>
      </c>
      <c r="C152" s="56">
        <f t="shared" si="16"/>
        <v>1</v>
      </c>
      <c r="D152" s="390"/>
      <c r="E152" s="391"/>
      <c r="F152" s="391"/>
      <c r="G152" s="392"/>
      <c r="H152" s="393"/>
      <c r="I152" s="388"/>
      <c r="J152" s="388">
        <v>1</v>
      </c>
      <c r="K152" s="394"/>
      <c r="L152" s="392"/>
      <c r="M152" s="393"/>
      <c r="N152" s="388"/>
      <c r="O152" s="388"/>
      <c r="P152" s="388"/>
      <c r="Q152" s="388"/>
      <c r="R152" s="392"/>
      <c r="S152" s="393"/>
      <c r="T152" s="390"/>
      <c r="U152" s="388"/>
      <c r="V152" s="388"/>
      <c r="W152" s="395"/>
      <c r="X152" s="393"/>
      <c r="Y152" s="388"/>
      <c r="Z152" s="388"/>
      <c r="AA152" s="392"/>
      <c r="AB152" s="393"/>
      <c r="AC152" s="388"/>
      <c r="AD152" s="388"/>
      <c r="AE152" s="392"/>
      <c r="AF152" s="393"/>
      <c r="AG152" s="388"/>
      <c r="AH152" s="388"/>
      <c r="AI152" s="388"/>
      <c r="AJ152" s="388"/>
      <c r="AK152" s="395"/>
      <c r="AL152" s="393"/>
      <c r="AM152" s="388"/>
      <c r="AN152" s="392"/>
      <c r="AO152" s="388"/>
      <c r="AP152" s="388"/>
      <c r="AQ152" s="391"/>
      <c r="AR152" s="393"/>
      <c r="AS152" s="394"/>
      <c r="AT152" s="388"/>
      <c r="AU152" s="395"/>
      <c r="AV152" s="390"/>
      <c r="AW152" s="395"/>
    </row>
    <row r="153" spans="1:49" ht="21" customHeight="1" x14ac:dyDescent="0.3">
      <c r="A153" s="447"/>
      <c r="B153" s="55" t="s">
        <v>200</v>
      </c>
      <c r="C153" s="56">
        <f t="shared" si="16"/>
        <v>1</v>
      </c>
      <c r="D153" s="390"/>
      <c r="E153" s="391"/>
      <c r="F153" s="391"/>
      <c r="G153" s="392"/>
      <c r="H153" s="393"/>
      <c r="I153" s="388"/>
      <c r="J153" s="388">
        <v>1</v>
      </c>
      <c r="K153" s="394"/>
      <c r="L153" s="392"/>
      <c r="M153" s="393"/>
      <c r="N153" s="388"/>
      <c r="O153" s="388"/>
      <c r="P153" s="388"/>
      <c r="Q153" s="388"/>
      <c r="R153" s="392"/>
      <c r="S153" s="393"/>
      <c r="T153" s="390"/>
      <c r="U153" s="388"/>
      <c r="V153" s="388"/>
      <c r="W153" s="395"/>
      <c r="X153" s="393"/>
      <c r="Y153" s="388"/>
      <c r="Z153" s="388"/>
      <c r="AA153" s="392"/>
      <c r="AB153" s="393"/>
      <c r="AC153" s="388"/>
      <c r="AD153" s="388"/>
      <c r="AE153" s="392"/>
      <c r="AF153" s="393"/>
      <c r="AG153" s="388"/>
      <c r="AH153" s="388"/>
      <c r="AI153" s="388"/>
      <c r="AJ153" s="388"/>
      <c r="AK153" s="395"/>
      <c r="AL153" s="393"/>
      <c r="AM153" s="388"/>
      <c r="AN153" s="392"/>
      <c r="AO153" s="388"/>
      <c r="AP153" s="388"/>
      <c r="AQ153" s="391"/>
      <c r="AR153" s="393"/>
      <c r="AS153" s="394"/>
      <c r="AT153" s="388"/>
      <c r="AU153" s="395"/>
      <c r="AV153" s="390"/>
      <c r="AW153" s="395"/>
    </row>
    <row r="154" spans="1:49" ht="21" customHeight="1" x14ac:dyDescent="0.3">
      <c r="A154" s="447"/>
      <c r="B154" s="55" t="s">
        <v>170</v>
      </c>
      <c r="C154" s="56">
        <f t="shared" si="16"/>
        <v>1</v>
      </c>
      <c r="D154" s="390"/>
      <c r="E154" s="391"/>
      <c r="F154" s="391"/>
      <c r="G154" s="392"/>
      <c r="H154" s="393"/>
      <c r="I154" s="388"/>
      <c r="J154" s="388"/>
      <c r="K154" s="394"/>
      <c r="L154" s="392"/>
      <c r="M154" s="393"/>
      <c r="N154" s="388"/>
      <c r="O154" s="388"/>
      <c r="P154" s="388"/>
      <c r="Q154" s="388"/>
      <c r="R154" s="392"/>
      <c r="S154" s="393"/>
      <c r="T154" s="390"/>
      <c r="U154" s="388"/>
      <c r="V154" s="388"/>
      <c r="W154" s="395"/>
      <c r="X154" s="393"/>
      <c r="Y154" s="388"/>
      <c r="Z154" s="388">
        <v>1</v>
      </c>
      <c r="AA154" s="392"/>
      <c r="AB154" s="393"/>
      <c r="AC154" s="388"/>
      <c r="AD154" s="388"/>
      <c r="AE154" s="392"/>
      <c r="AF154" s="393"/>
      <c r="AG154" s="388"/>
      <c r="AH154" s="388"/>
      <c r="AI154" s="388"/>
      <c r="AJ154" s="388"/>
      <c r="AK154" s="395"/>
      <c r="AL154" s="393"/>
      <c r="AM154" s="388"/>
      <c r="AN154" s="392"/>
      <c r="AO154" s="388"/>
      <c r="AP154" s="388"/>
      <c r="AQ154" s="391"/>
      <c r="AR154" s="393"/>
      <c r="AS154" s="394"/>
      <c r="AT154" s="388"/>
      <c r="AU154" s="395"/>
      <c r="AV154" s="390"/>
      <c r="AW154" s="395"/>
    </row>
    <row r="155" spans="1:49" ht="21" customHeight="1" x14ac:dyDescent="0.3">
      <c r="A155" s="447"/>
      <c r="B155" s="55" t="s">
        <v>177</v>
      </c>
      <c r="C155" s="56">
        <f t="shared" si="16"/>
        <v>1</v>
      </c>
      <c r="D155" s="390"/>
      <c r="E155" s="391"/>
      <c r="F155" s="391"/>
      <c r="G155" s="392"/>
      <c r="H155" s="393"/>
      <c r="I155" s="388"/>
      <c r="J155" s="388"/>
      <c r="K155" s="394"/>
      <c r="L155" s="392"/>
      <c r="M155" s="393"/>
      <c r="N155" s="388"/>
      <c r="O155" s="388"/>
      <c r="P155" s="388"/>
      <c r="Q155" s="388"/>
      <c r="R155" s="392"/>
      <c r="S155" s="393">
        <v>1</v>
      </c>
      <c r="T155" s="390"/>
      <c r="U155" s="388"/>
      <c r="V155" s="388"/>
      <c r="W155" s="395"/>
      <c r="X155" s="393"/>
      <c r="Y155" s="388"/>
      <c r="Z155" s="388"/>
      <c r="AA155" s="392"/>
      <c r="AB155" s="393"/>
      <c r="AC155" s="388"/>
      <c r="AD155" s="388"/>
      <c r="AE155" s="392"/>
      <c r="AF155" s="393"/>
      <c r="AG155" s="388"/>
      <c r="AH155" s="388"/>
      <c r="AI155" s="388"/>
      <c r="AJ155" s="388"/>
      <c r="AK155" s="395"/>
      <c r="AL155" s="393"/>
      <c r="AM155" s="388"/>
      <c r="AN155" s="392"/>
      <c r="AO155" s="388"/>
      <c r="AP155" s="388"/>
      <c r="AQ155" s="391"/>
      <c r="AR155" s="393"/>
      <c r="AS155" s="394"/>
      <c r="AT155" s="388"/>
      <c r="AU155" s="395"/>
      <c r="AV155" s="390"/>
      <c r="AW155" s="395"/>
    </row>
    <row r="156" spans="1:49" ht="21" customHeight="1" x14ac:dyDescent="0.3">
      <c r="A156" s="448" t="s">
        <v>210</v>
      </c>
      <c r="B156" s="41" t="s">
        <v>335</v>
      </c>
      <c r="C156" s="35">
        <f>SUM(D156:AW156)</f>
        <v>282</v>
      </c>
      <c r="D156" s="36">
        <f t="shared" ref="D156:AW156" si="17">SUM(D157:D219)</f>
        <v>3</v>
      </c>
      <c r="E156" s="36">
        <f t="shared" si="17"/>
        <v>5</v>
      </c>
      <c r="F156" s="36">
        <f t="shared" si="17"/>
        <v>2</v>
      </c>
      <c r="G156" s="36">
        <f t="shared" si="17"/>
        <v>3</v>
      </c>
      <c r="H156" s="36">
        <f t="shared" si="17"/>
        <v>13</v>
      </c>
      <c r="I156" s="36">
        <f t="shared" si="17"/>
        <v>12</v>
      </c>
      <c r="J156" s="36">
        <f t="shared" si="17"/>
        <v>8</v>
      </c>
      <c r="K156" s="36">
        <f t="shared" si="17"/>
        <v>6</v>
      </c>
      <c r="L156" s="36">
        <f t="shared" si="17"/>
        <v>6</v>
      </c>
      <c r="M156" s="36">
        <f t="shared" si="17"/>
        <v>5</v>
      </c>
      <c r="N156" s="36">
        <f t="shared" si="17"/>
        <v>7</v>
      </c>
      <c r="O156" s="36">
        <f t="shared" si="17"/>
        <v>10</v>
      </c>
      <c r="P156" s="36">
        <f t="shared" si="17"/>
        <v>5</v>
      </c>
      <c r="Q156" s="36">
        <f t="shared" si="17"/>
        <v>9</v>
      </c>
      <c r="R156" s="36">
        <f t="shared" si="17"/>
        <v>5</v>
      </c>
      <c r="S156" s="36">
        <f t="shared" si="17"/>
        <v>8</v>
      </c>
      <c r="T156" s="36">
        <f t="shared" si="17"/>
        <v>9</v>
      </c>
      <c r="U156" s="36">
        <f t="shared" si="17"/>
        <v>4</v>
      </c>
      <c r="V156" s="36">
        <f t="shared" si="17"/>
        <v>3</v>
      </c>
      <c r="W156" s="36">
        <f t="shared" si="17"/>
        <v>12</v>
      </c>
      <c r="X156" s="36">
        <f t="shared" si="17"/>
        <v>14</v>
      </c>
      <c r="Y156" s="36">
        <f t="shared" si="17"/>
        <v>7</v>
      </c>
      <c r="Z156" s="36">
        <f t="shared" si="17"/>
        <v>7</v>
      </c>
      <c r="AA156" s="36">
        <f t="shared" si="17"/>
        <v>4</v>
      </c>
      <c r="AB156" s="36">
        <f t="shared" si="17"/>
        <v>6</v>
      </c>
      <c r="AC156" s="36">
        <f t="shared" si="17"/>
        <v>8</v>
      </c>
      <c r="AD156" s="36">
        <f t="shared" si="17"/>
        <v>8</v>
      </c>
      <c r="AE156" s="36">
        <f t="shared" si="17"/>
        <v>3</v>
      </c>
      <c r="AF156" s="36">
        <f t="shared" si="17"/>
        <v>7</v>
      </c>
      <c r="AG156" s="36">
        <f t="shared" si="17"/>
        <v>2</v>
      </c>
      <c r="AH156" s="36">
        <f t="shared" si="17"/>
        <v>10</v>
      </c>
      <c r="AI156" s="36">
        <f t="shared" si="17"/>
        <v>4</v>
      </c>
      <c r="AJ156" s="36">
        <f t="shared" si="17"/>
        <v>4</v>
      </c>
      <c r="AK156" s="36">
        <f t="shared" si="17"/>
        <v>6</v>
      </c>
      <c r="AL156" s="36">
        <f t="shared" si="17"/>
        <v>5</v>
      </c>
      <c r="AM156" s="36">
        <f t="shared" si="17"/>
        <v>3</v>
      </c>
      <c r="AN156" s="36">
        <f t="shared" si="17"/>
        <v>4</v>
      </c>
      <c r="AO156" s="36">
        <f t="shared" si="17"/>
        <v>4</v>
      </c>
      <c r="AP156" s="36">
        <f t="shared" si="17"/>
        <v>5</v>
      </c>
      <c r="AQ156" s="36">
        <f t="shared" si="17"/>
        <v>5</v>
      </c>
      <c r="AR156" s="36">
        <f t="shared" si="17"/>
        <v>6</v>
      </c>
      <c r="AS156" s="36">
        <f t="shared" si="17"/>
        <v>11</v>
      </c>
      <c r="AT156" s="36">
        <f t="shared" si="17"/>
        <v>4</v>
      </c>
      <c r="AU156" s="36">
        <f t="shared" si="17"/>
        <v>4</v>
      </c>
      <c r="AV156" s="36">
        <f t="shared" si="17"/>
        <v>2</v>
      </c>
      <c r="AW156" s="36">
        <f t="shared" si="17"/>
        <v>4</v>
      </c>
    </row>
    <row r="157" spans="1:49" ht="21" customHeight="1" x14ac:dyDescent="0.3">
      <c r="A157" s="448"/>
      <c r="B157" s="55" t="s">
        <v>213</v>
      </c>
      <c r="C157" s="56">
        <f t="shared" si="16"/>
        <v>54</v>
      </c>
      <c r="D157" s="390">
        <v>3</v>
      </c>
      <c r="E157" s="391">
        <v>1</v>
      </c>
      <c r="F157" s="391">
        <v>1</v>
      </c>
      <c r="G157" s="392">
        <v>3</v>
      </c>
      <c r="H157" s="393">
        <v>8</v>
      </c>
      <c r="I157" s="388">
        <v>3</v>
      </c>
      <c r="J157" s="388"/>
      <c r="K157" s="394"/>
      <c r="L157" s="392">
        <v>3</v>
      </c>
      <c r="M157" s="393">
        <v>5</v>
      </c>
      <c r="N157" s="388">
        <v>1</v>
      </c>
      <c r="O157" s="388">
        <v>9</v>
      </c>
      <c r="P157" s="388"/>
      <c r="Q157" s="388"/>
      <c r="R157" s="392"/>
      <c r="S157" s="393">
        <v>3</v>
      </c>
      <c r="T157" s="390">
        <v>3</v>
      </c>
      <c r="U157" s="388">
        <v>1</v>
      </c>
      <c r="V157" s="388"/>
      <c r="W157" s="395"/>
      <c r="X157" s="393">
        <v>0</v>
      </c>
      <c r="Y157" s="388"/>
      <c r="Z157" s="388">
        <v>1</v>
      </c>
      <c r="AA157" s="392">
        <v>1</v>
      </c>
      <c r="AB157" s="393">
        <v>1</v>
      </c>
      <c r="AC157" s="388"/>
      <c r="AD157" s="388"/>
      <c r="AE157" s="392"/>
      <c r="AF157" s="393"/>
      <c r="AG157" s="388"/>
      <c r="AH157" s="388"/>
      <c r="AI157" s="388"/>
      <c r="AJ157" s="388"/>
      <c r="AK157" s="395"/>
      <c r="AL157" s="393"/>
      <c r="AM157" s="388"/>
      <c r="AN157" s="392"/>
      <c r="AO157" s="388"/>
      <c r="AP157" s="388"/>
      <c r="AQ157" s="391"/>
      <c r="AR157" s="393"/>
      <c r="AS157" s="394">
        <v>3</v>
      </c>
      <c r="AT157" s="388">
        <v>1</v>
      </c>
      <c r="AU157" s="395"/>
      <c r="AV157" s="390">
        <v>1</v>
      </c>
      <c r="AW157" s="395">
        <v>2</v>
      </c>
    </row>
    <row r="158" spans="1:49" ht="21" customHeight="1" x14ac:dyDescent="0.3">
      <c r="A158" s="448"/>
      <c r="B158" s="55" t="s">
        <v>216</v>
      </c>
      <c r="C158" s="56">
        <f t="shared" si="16"/>
        <v>1</v>
      </c>
      <c r="D158" s="390"/>
      <c r="E158" s="391"/>
      <c r="F158" s="391"/>
      <c r="G158" s="392"/>
      <c r="H158" s="393">
        <v>1</v>
      </c>
      <c r="I158" s="388"/>
      <c r="J158" s="388"/>
      <c r="K158" s="394"/>
      <c r="L158" s="392"/>
      <c r="M158" s="393"/>
      <c r="N158" s="388"/>
      <c r="O158" s="388"/>
      <c r="P158" s="388"/>
      <c r="Q158" s="388"/>
      <c r="R158" s="392"/>
      <c r="S158" s="393"/>
      <c r="T158" s="390"/>
      <c r="U158" s="388"/>
      <c r="V158" s="388"/>
      <c r="W158" s="395"/>
      <c r="X158" s="393"/>
      <c r="Y158" s="388"/>
      <c r="Z158" s="388"/>
      <c r="AA158" s="392"/>
      <c r="AB158" s="393"/>
      <c r="AC158" s="388"/>
      <c r="AD158" s="388"/>
      <c r="AE158" s="392"/>
      <c r="AF158" s="393"/>
      <c r="AG158" s="388"/>
      <c r="AH158" s="388"/>
      <c r="AI158" s="388"/>
      <c r="AJ158" s="388"/>
      <c r="AK158" s="395"/>
      <c r="AL158" s="393"/>
      <c r="AM158" s="388"/>
      <c r="AN158" s="392"/>
      <c r="AO158" s="388"/>
      <c r="AP158" s="388"/>
      <c r="AQ158" s="391"/>
      <c r="AR158" s="393"/>
      <c r="AS158" s="394"/>
      <c r="AT158" s="388"/>
      <c r="AU158" s="395"/>
      <c r="AV158" s="390"/>
      <c r="AW158" s="395"/>
    </row>
    <row r="159" spans="1:49" ht="21" customHeight="1" x14ac:dyDescent="0.3">
      <c r="A159" s="448"/>
      <c r="B159" s="55" t="s">
        <v>241</v>
      </c>
      <c r="C159" s="56">
        <f t="shared" si="16"/>
        <v>13</v>
      </c>
      <c r="D159" s="390"/>
      <c r="E159" s="391"/>
      <c r="F159" s="391"/>
      <c r="G159" s="392"/>
      <c r="H159" s="393"/>
      <c r="I159" s="388"/>
      <c r="J159" s="388"/>
      <c r="K159" s="394"/>
      <c r="L159" s="392"/>
      <c r="M159" s="393"/>
      <c r="N159" s="388"/>
      <c r="O159" s="388"/>
      <c r="P159" s="388"/>
      <c r="Q159" s="388"/>
      <c r="R159" s="392"/>
      <c r="S159" s="393"/>
      <c r="T159" s="390"/>
      <c r="U159" s="388"/>
      <c r="V159" s="388"/>
      <c r="W159" s="395"/>
      <c r="X159" s="393">
        <v>6</v>
      </c>
      <c r="Y159" s="388">
        <v>3</v>
      </c>
      <c r="Z159" s="388">
        <v>2</v>
      </c>
      <c r="AA159" s="392"/>
      <c r="AB159" s="393"/>
      <c r="AC159" s="388"/>
      <c r="AD159" s="388"/>
      <c r="AE159" s="392"/>
      <c r="AF159" s="393"/>
      <c r="AG159" s="388"/>
      <c r="AH159" s="388"/>
      <c r="AI159" s="388"/>
      <c r="AJ159" s="388"/>
      <c r="AK159" s="395"/>
      <c r="AL159" s="393"/>
      <c r="AM159" s="388"/>
      <c r="AN159" s="392"/>
      <c r="AO159" s="388"/>
      <c r="AP159" s="388">
        <v>1</v>
      </c>
      <c r="AQ159" s="391"/>
      <c r="AR159" s="393"/>
      <c r="AS159" s="394"/>
      <c r="AT159" s="388"/>
      <c r="AU159" s="395"/>
      <c r="AV159" s="390">
        <v>1</v>
      </c>
      <c r="AW159" s="395"/>
    </row>
    <row r="160" spans="1:49" ht="21" customHeight="1" x14ac:dyDescent="0.3">
      <c r="A160" s="448"/>
      <c r="B160" s="55" t="s">
        <v>219</v>
      </c>
      <c r="C160" s="56">
        <f t="shared" si="16"/>
        <v>4</v>
      </c>
      <c r="D160" s="390"/>
      <c r="E160" s="391"/>
      <c r="F160" s="391"/>
      <c r="G160" s="392"/>
      <c r="H160" s="393"/>
      <c r="I160" s="388"/>
      <c r="J160" s="388"/>
      <c r="K160" s="394"/>
      <c r="L160" s="392"/>
      <c r="M160" s="393"/>
      <c r="N160" s="388"/>
      <c r="O160" s="388"/>
      <c r="P160" s="388">
        <v>2</v>
      </c>
      <c r="Q160" s="415"/>
      <c r="R160" s="392"/>
      <c r="S160" s="393">
        <v>1</v>
      </c>
      <c r="T160" s="390"/>
      <c r="U160" s="388"/>
      <c r="V160" s="416"/>
      <c r="W160" s="395"/>
      <c r="X160" s="393"/>
      <c r="Y160" s="388"/>
      <c r="Z160" s="388"/>
      <c r="AA160" s="392"/>
      <c r="AB160" s="393"/>
      <c r="AC160" s="388"/>
      <c r="AD160" s="388"/>
      <c r="AE160" s="392"/>
      <c r="AF160" s="393">
        <v>1</v>
      </c>
      <c r="AG160" s="388"/>
      <c r="AH160" s="388"/>
      <c r="AI160" s="388"/>
      <c r="AJ160" s="388"/>
      <c r="AK160" s="395"/>
      <c r="AL160" s="393"/>
      <c r="AM160" s="388"/>
      <c r="AN160" s="392"/>
      <c r="AO160" s="388"/>
      <c r="AP160" s="388"/>
      <c r="AQ160" s="391"/>
      <c r="AR160" s="393"/>
      <c r="AS160" s="394"/>
      <c r="AT160" s="388"/>
      <c r="AU160" s="395"/>
      <c r="AV160" s="390"/>
      <c r="AW160" s="395"/>
    </row>
    <row r="161" spans="1:49" ht="21" customHeight="1" x14ac:dyDescent="0.3">
      <c r="A161" s="448"/>
      <c r="B161" s="55" t="s">
        <v>248</v>
      </c>
      <c r="C161" s="56">
        <f t="shared" si="16"/>
        <v>5</v>
      </c>
      <c r="D161" s="390"/>
      <c r="E161" s="391"/>
      <c r="F161" s="391"/>
      <c r="G161" s="392"/>
      <c r="H161" s="393"/>
      <c r="I161" s="388"/>
      <c r="J161" s="388"/>
      <c r="K161" s="394"/>
      <c r="L161" s="392"/>
      <c r="M161" s="393"/>
      <c r="N161" s="388"/>
      <c r="O161" s="388"/>
      <c r="P161" s="388"/>
      <c r="Q161" s="415"/>
      <c r="R161" s="392"/>
      <c r="S161" s="393"/>
      <c r="T161" s="390"/>
      <c r="U161" s="388"/>
      <c r="V161" s="388"/>
      <c r="W161" s="395"/>
      <c r="X161" s="393"/>
      <c r="Y161" s="388"/>
      <c r="Z161" s="388"/>
      <c r="AA161" s="392"/>
      <c r="AB161" s="393"/>
      <c r="AC161" s="388">
        <v>4</v>
      </c>
      <c r="AD161" s="388">
        <v>1</v>
      </c>
      <c r="AE161" s="392"/>
      <c r="AF161" s="393"/>
      <c r="AG161" s="388"/>
      <c r="AH161" s="388"/>
      <c r="AI161" s="388"/>
      <c r="AJ161" s="388"/>
      <c r="AK161" s="395"/>
      <c r="AL161" s="393"/>
      <c r="AM161" s="388"/>
      <c r="AN161" s="392"/>
      <c r="AO161" s="388"/>
      <c r="AP161" s="388"/>
      <c r="AQ161" s="391"/>
      <c r="AR161" s="393"/>
      <c r="AS161" s="394"/>
      <c r="AT161" s="388"/>
      <c r="AU161" s="395"/>
      <c r="AV161" s="390"/>
      <c r="AW161" s="395"/>
    </row>
    <row r="162" spans="1:49" ht="21" customHeight="1" x14ac:dyDescent="0.3">
      <c r="A162" s="448"/>
      <c r="B162" s="55" t="s">
        <v>454</v>
      </c>
      <c r="C162" s="56">
        <f t="shared" si="16"/>
        <v>2</v>
      </c>
      <c r="D162" s="390"/>
      <c r="E162" s="391"/>
      <c r="F162" s="391"/>
      <c r="G162" s="392"/>
      <c r="H162" s="393"/>
      <c r="I162" s="388"/>
      <c r="J162" s="388"/>
      <c r="K162" s="394"/>
      <c r="L162" s="392"/>
      <c r="M162" s="393"/>
      <c r="N162" s="388"/>
      <c r="O162" s="388"/>
      <c r="P162" s="388"/>
      <c r="Q162" s="415"/>
      <c r="R162" s="392"/>
      <c r="S162" s="393"/>
      <c r="T162" s="390"/>
      <c r="U162" s="388"/>
      <c r="V162" s="388"/>
      <c r="W162" s="395"/>
      <c r="X162" s="393">
        <v>1</v>
      </c>
      <c r="Y162" s="388"/>
      <c r="Z162" s="392">
        <v>1</v>
      </c>
      <c r="AA162" s="392"/>
      <c r="AB162" s="393"/>
      <c r="AC162" s="388"/>
      <c r="AD162" s="388"/>
      <c r="AE162" s="392"/>
      <c r="AF162" s="393"/>
      <c r="AG162" s="388"/>
      <c r="AH162" s="388"/>
      <c r="AI162" s="388"/>
      <c r="AJ162" s="388"/>
      <c r="AK162" s="395"/>
      <c r="AL162" s="393"/>
      <c r="AM162" s="388"/>
      <c r="AN162" s="392"/>
      <c r="AO162" s="388"/>
      <c r="AP162" s="388"/>
      <c r="AQ162" s="391"/>
      <c r="AR162" s="393"/>
      <c r="AS162" s="394"/>
      <c r="AT162" s="388"/>
      <c r="AU162" s="395"/>
      <c r="AV162" s="390"/>
      <c r="AW162" s="395"/>
    </row>
    <row r="163" spans="1:49" ht="21" customHeight="1" x14ac:dyDescent="0.3">
      <c r="A163" s="448"/>
      <c r="B163" s="55" t="s">
        <v>217</v>
      </c>
      <c r="C163" s="56">
        <f t="shared" si="16"/>
        <v>4</v>
      </c>
      <c r="D163" s="390"/>
      <c r="E163" s="391"/>
      <c r="F163" s="391"/>
      <c r="G163" s="392"/>
      <c r="H163" s="393"/>
      <c r="I163" s="388"/>
      <c r="J163" s="388"/>
      <c r="K163" s="394"/>
      <c r="L163" s="392"/>
      <c r="M163" s="393"/>
      <c r="N163" s="388"/>
      <c r="O163" s="388"/>
      <c r="P163" s="388"/>
      <c r="Q163" s="388"/>
      <c r="R163" s="392"/>
      <c r="S163" s="393"/>
      <c r="T163" s="390"/>
      <c r="U163" s="388"/>
      <c r="V163" s="388"/>
      <c r="W163" s="395"/>
      <c r="X163" s="393"/>
      <c r="Y163" s="388"/>
      <c r="Z163" s="388"/>
      <c r="AA163" s="392"/>
      <c r="AB163" s="393"/>
      <c r="AC163" s="388"/>
      <c r="AD163" s="388"/>
      <c r="AE163" s="392"/>
      <c r="AF163" s="393">
        <v>3</v>
      </c>
      <c r="AG163" s="388">
        <v>1</v>
      </c>
      <c r="AH163" s="388"/>
      <c r="AI163" s="388"/>
      <c r="AJ163" s="388"/>
      <c r="AK163" s="395"/>
      <c r="AL163" s="393"/>
      <c r="AM163" s="388"/>
      <c r="AN163" s="392"/>
      <c r="AO163" s="388"/>
      <c r="AP163" s="388"/>
      <c r="AQ163" s="391"/>
      <c r="AR163" s="393"/>
      <c r="AS163" s="394"/>
      <c r="AT163" s="388"/>
      <c r="AU163" s="395"/>
      <c r="AV163" s="390"/>
      <c r="AW163" s="395"/>
    </row>
    <row r="164" spans="1:49" ht="21" customHeight="1" x14ac:dyDescent="0.3">
      <c r="A164" s="448"/>
      <c r="B164" s="55" t="s">
        <v>205</v>
      </c>
      <c r="C164" s="56">
        <f t="shared" si="16"/>
        <v>16</v>
      </c>
      <c r="D164" s="390"/>
      <c r="E164" s="391"/>
      <c r="F164" s="391"/>
      <c r="G164" s="392"/>
      <c r="H164" s="393"/>
      <c r="I164" s="388">
        <v>1</v>
      </c>
      <c r="J164" s="388"/>
      <c r="K164" s="394">
        <v>1</v>
      </c>
      <c r="L164" s="392">
        <v>2</v>
      </c>
      <c r="M164" s="393"/>
      <c r="N164" s="388"/>
      <c r="O164" s="388"/>
      <c r="P164" s="388"/>
      <c r="Q164" s="388"/>
      <c r="R164" s="392"/>
      <c r="S164" s="393">
        <v>2</v>
      </c>
      <c r="T164" s="390"/>
      <c r="U164" s="388">
        <v>1</v>
      </c>
      <c r="V164" s="388"/>
      <c r="W164" s="395"/>
      <c r="X164" s="393"/>
      <c r="Y164" s="388">
        <v>1</v>
      </c>
      <c r="Z164" s="388"/>
      <c r="AA164" s="392"/>
      <c r="AB164" s="393">
        <v>1</v>
      </c>
      <c r="AC164" s="388"/>
      <c r="AD164" s="388"/>
      <c r="AE164" s="392"/>
      <c r="AF164" s="393"/>
      <c r="AG164" s="388"/>
      <c r="AH164" s="388"/>
      <c r="AI164" s="388"/>
      <c r="AJ164" s="388"/>
      <c r="AK164" s="395"/>
      <c r="AL164" s="393"/>
      <c r="AM164" s="388">
        <v>2</v>
      </c>
      <c r="AN164" s="392">
        <v>2</v>
      </c>
      <c r="AO164" s="388">
        <v>2</v>
      </c>
      <c r="AP164" s="388"/>
      <c r="AQ164" s="391"/>
      <c r="AR164" s="393"/>
      <c r="AS164" s="394"/>
      <c r="AT164" s="388">
        <v>0</v>
      </c>
      <c r="AU164" s="395">
        <v>1</v>
      </c>
      <c r="AV164" s="390"/>
      <c r="AW164" s="395"/>
    </row>
    <row r="165" spans="1:49" ht="21" customHeight="1" x14ac:dyDescent="0.3">
      <c r="A165" s="448"/>
      <c r="B165" s="55" t="s">
        <v>245</v>
      </c>
      <c r="C165" s="56">
        <f t="shared" si="16"/>
        <v>0</v>
      </c>
      <c r="D165" s="390"/>
      <c r="E165" s="391"/>
      <c r="F165" s="391"/>
      <c r="G165" s="392"/>
      <c r="H165" s="393"/>
      <c r="I165" s="388"/>
      <c r="J165" s="388"/>
      <c r="K165" s="394"/>
      <c r="L165" s="392"/>
      <c r="M165" s="393"/>
      <c r="N165" s="388"/>
      <c r="O165" s="388"/>
      <c r="P165" s="388"/>
      <c r="Q165" s="388"/>
      <c r="R165" s="392"/>
      <c r="S165" s="393"/>
      <c r="T165" s="390"/>
      <c r="U165" s="388"/>
      <c r="V165" s="388"/>
      <c r="W165" s="395"/>
      <c r="X165" s="393"/>
      <c r="Y165" s="388"/>
      <c r="Z165" s="388"/>
      <c r="AA165" s="392"/>
      <c r="AB165" s="393"/>
      <c r="AC165" s="388"/>
      <c r="AD165" s="388"/>
      <c r="AE165" s="392"/>
      <c r="AF165" s="393"/>
      <c r="AG165" s="388"/>
      <c r="AH165" s="388"/>
      <c r="AI165" s="388"/>
      <c r="AJ165" s="388"/>
      <c r="AK165" s="395"/>
      <c r="AL165" s="393"/>
      <c r="AM165" s="388"/>
      <c r="AN165" s="392"/>
      <c r="AO165" s="388"/>
      <c r="AP165" s="388"/>
      <c r="AQ165" s="391"/>
      <c r="AR165" s="393"/>
      <c r="AS165" s="394"/>
      <c r="AT165" s="388"/>
      <c r="AU165" s="395"/>
      <c r="AV165" s="390"/>
      <c r="AW165" s="395"/>
    </row>
    <row r="166" spans="1:49" ht="21" customHeight="1" x14ac:dyDescent="0.3">
      <c r="A166" s="448"/>
      <c r="B166" s="55" t="s">
        <v>259</v>
      </c>
      <c r="C166" s="56">
        <f t="shared" si="16"/>
        <v>3</v>
      </c>
      <c r="D166" s="390"/>
      <c r="E166" s="391"/>
      <c r="F166" s="391"/>
      <c r="G166" s="392"/>
      <c r="H166" s="393"/>
      <c r="I166" s="388"/>
      <c r="J166" s="388"/>
      <c r="K166" s="394">
        <v>1</v>
      </c>
      <c r="L166" s="392"/>
      <c r="M166" s="393"/>
      <c r="N166" s="388"/>
      <c r="O166" s="388"/>
      <c r="P166" s="388"/>
      <c r="Q166" s="388"/>
      <c r="R166" s="392"/>
      <c r="S166" s="393">
        <v>1</v>
      </c>
      <c r="T166" s="390"/>
      <c r="U166" s="388"/>
      <c r="V166" s="388"/>
      <c r="W166" s="395"/>
      <c r="X166" s="393"/>
      <c r="Y166" s="388"/>
      <c r="Z166" s="388"/>
      <c r="AA166" s="392"/>
      <c r="AB166" s="393"/>
      <c r="AC166" s="388"/>
      <c r="AD166" s="388"/>
      <c r="AE166" s="392"/>
      <c r="AF166" s="393"/>
      <c r="AG166" s="388"/>
      <c r="AH166" s="388"/>
      <c r="AI166" s="388"/>
      <c r="AJ166" s="388"/>
      <c r="AK166" s="395"/>
      <c r="AL166" s="393"/>
      <c r="AM166" s="388"/>
      <c r="AN166" s="392"/>
      <c r="AO166" s="388"/>
      <c r="AP166" s="388"/>
      <c r="AQ166" s="391"/>
      <c r="AR166" s="393">
        <v>1</v>
      </c>
      <c r="AS166" s="394"/>
      <c r="AT166" s="388"/>
      <c r="AU166" s="395"/>
      <c r="AV166" s="390"/>
      <c r="AW166" s="395"/>
    </row>
    <row r="167" spans="1:49" ht="21" customHeight="1" x14ac:dyDescent="0.3">
      <c r="A167" s="448"/>
      <c r="B167" s="55" t="s">
        <v>220</v>
      </c>
      <c r="C167" s="56">
        <f t="shared" si="16"/>
        <v>7</v>
      </c>
      <c r="D167" s="390"/>
      <c r="E167" s="391">
        <v>1</v>
      </c>
      <c r="F167" s="391"/>
      <c r="G167" s="392"/>
      <c r="H167" s="393"/>
      <c r="I167" s="388">
        <v>2</v>
      </c>
      <c r="J167" s="388"/>
      <c r="K167" s="394"/>
      <c r="L167" s="392"/>
      <c r="M167" s="393"/>
      <c r="N167" s="388"/>
      <c r="O167" s="388"/>
      <c r="P167" s="388"/>
      <c r="Q167" s="388"/>
      <c r="R167" s="392"/>
      <c r="S167" s="393"/>
      <c r="T167" s="390"/>
      <c r="U167" s="388"/>
      <c r="V167" s="388"/>
      <c r="W167" s="395"/>
      <c r="X167" s="393"/>
      <c r="Y167" s="388"/>
      <c r="Z167" s="388"/>
      <c r="AA167" s="392"/>
      <c r="AB167" s="393"/>
      <c r="AC167" s="388"/>
      <c r="AD167" s="388"/>
      <c r="AE167" s="392"/>
      <c r="AF167" s="393"/>
      <c r="AG167" s="388"/>
      <c r="AH167" s="388"/>
      <c r="AI167" s="388"/>
      <c r="AJ167" s="388">
        <v>1</v>
      </c>
      <c r="AK167" s="395">
        <v>2</v>
      </c>
      <c r="AL167" s="393"/>
      <c r="AM167" s="388"/>
      <c r="AN167" s="392"/>
      <c r="AO167" s="388">
        <v>1</v>
      </c>
      <c r="AP167" s="388"/>
      <c r="AQ167" s="391"/>
      <c r="AR167" s="393"/>
      <c r="AS167" s="394"/>
      <c r="AT167" s="388"/>
      <c r="AU167" s="395"/>
      <c r="AV167" s="390"/>
      <c r="AW167" s="395"/>
    </row>
    <row r="168" spans="1:49" ht="21" customHeight="1" x14ac:dyDescent="0.3">
      <c r="A168" s="448"/>
      <c r="B168" s="55" t="s">
        <v>264</v>
      </c>
      <c r="C168" s="56">
        <f t="shared" si="16"/>
        <v>19</v>
      </c>
      <c r="D168" s="390"/>
      <c r="E168" s="391"/>
      <c r="F168" s="391"/>
      <c r="G168" s="392"/>
      <c r="H168" s="393"/>
      <c r="I168" s="388">
        <v>2</v>
      </c>
      <c r="J168" s="388"/>
      <c r="K168" s="394"/>
      <c r="L168" s="392"/>
      <c r="M168" s="393"/>
      <c r="N168" s="388"/>
      <c r="O168" s="388"/>
      <c r="P168" s="388"/>
      <c r="Q168" s="388">
        <v>9</v>
      </c>
      <c r="R168" s="392">
        <v>5</v>
      </c>
      <c r="S168" s="393"/>
      <c r="T168" s="390"/>
      <c r="U168" s="388"/>
      <c r="V168" s="388"/>
      <c r="W168" s="395"/>
      <c r="X168" s="393"/>
      <c r="Y168" s="388"/>
      <c r="Z168" s="388"/>
      <c r="AA168" s="392"/>
      <c r="AB168" s="393"/>
      <c r="AC168" s="388"/>
      <c r="AD168" s="388"/>
      <c r="AE168" s="392"/>
      <c r="AF168" s="393"/>
      <c r="AG168" s="388"/>
      <c r="AH168" s="388"/>
      <c r="AI168" s="388"/>
      <c r="AJ168" s="388"/>
      <c r="AK168" s="395"/>
      <c r="AL168" s="393"/>
      <c r="AM168" s="388"/>
      <c r="AN168" s="392">
        <v>1</v>
      </c>
      <c r="AO168" s="388"/>
      <c r="AP168" s="388"/>
      <c r="AQ168" s="391"/>
      <c r="AR168" s="393"/>
      <c r="AS168" s="394">
        <v>2</v>
      </c>
      <c r="AT168" s="388"/>
      <c r="AU168" s="395"/>
      <c r="AV168" s="390"/>
      <c r="AW168" s="395"/>
    </row>
    <row r="169" spans="1:49" ht="21" customHeight="1" x14ac:dyDescent="0.3">
      <c r="A169" s="448"/>
      <c r="B169" s="55" t="s">
        <v>261</v>
      </c>
      <c r="C169" s="56">
        <f t="shared" si="16"/>
        <v>7</v>
      </c>
      <c r="D169" s="390"/>
      <c r="E169" s="391">
        <v>1</v>
      </c>
      <c r="F169" s="391"/>
      <c r="G169" s="392"/>
      <c r="H169" s="393">
        <v>1</v>
      </c>
      <c r="I169" s="388">
        <v>2</v>
      </c>
      <c r="J169" s="388"/>
      <c r="K169" s="394">
        <v>1</v>
      </c>
      <c r="L169" s="392"/>
      <c r="M169" s="393"/>
      <c r="N169" s="388">
        <v>1</v>
      </c>
      <c r="O169" s="388"/>
      <c r="P169" s="388"/>
      <c r="Q169" s="388"/>
      <c r="R169" s="392"/>
      <c r="S169" s="393"/>
      <c r="T169" s="390">
        <v>1</v>
      </c>
      <c r="U169" s="388"/>
      <c r="V169" s="388"/>
      <c r="W169" s="395"/>
      <c r="X169" s="393"/>
      <c r="Y169" s="388"/>
      <c r="Z169" s="388"/>
      <c r="AA169" s="392"/>
      <c r="AB169" s="393"/>
      <c r="AC169" s="388"/>
      <c r="AD169" s="388"/>
      <c r="AE169" s="392"/>
      <c r="AF169" s="393"/>
      <c r="AG169" s="388"/>
      <c r="AH169" s="388"/>
      <c r="AI169" s="388"/>
      <c r="AJ169" s="388"/>
      <c r="AK169" s="395"/>
      <c r="AL169" s="393"/>
      <c r="AM169" s="388"/>
      <c r="AN169" s="392"/>
      <c r="AO169" s="388"/>
      <c r="AP169" s="388"/>
      <c r="AQ169" s="391"/>
      <c r="AR169" s="393"/>
      <c r="AS169" s="394"/>
      <c r="AT169" s="388"/>
      <c r="AU169" s="395"/>
      <c r="AV169" s="390"/>
      <c r="AW169" s="395"/>
    </row>
    <row r="170" spans="1:49" ht="21" customHeight="1" x14ac:dyDescent="0.3">
      <c r="A170" s="448"/>
      <c r="B170" s="55" t="s">
        <v>237</v>
      </c>
      <c r="C170" s="56">
        <f t="shared" si="16"/>
        <v>5</v>
      </c>
      <c r="D170" s="390"/>
      <c r="E170" s="391"/>
      <c r="F170" s="391">
        <v>1</v>
      </c>
      <c r="G170" s="392"/>
      <c r="H170" s="393"/>
      <c r="I170" s="388"/>
      <c r="J170" s="388"/>
      <c r="K170" s="394"/>
      <c r="L170" s="392"/>
      <c r="M170" s="393"/>
      <c r="N170" s="388"/>
      <c r="O170" s="388"/>
      <c r="P170" s="388"/>
      <c r="Q170" s="388"/>
      <c r="R170" s="392"/>
      <c r="S170" s="393"/>
      <c r="T170" s="390"/>
      <c r="U170" s="388"/>
      <c r="V170" s="388"/>
      <c r="W170" s="395"/>
      <c r="X170" s="393">
        <v>3</v>
      </c>
      <c r="Y170" s="388"/>
      <c r="Z170" s="388">
        <v>1</v>
      </c>
      <c r="AA170" s="392"/>
      <c r="AB170" s="393"/>
      <c r="AC170" s="388"/>
      <c r="AD170" s="388"/>
      <c r="AE170" s="392"/>
      <c r="AF170" s="393"/>
      <c r="AG170" s="388"/>
      <c r="AH170" s="388"/>
      <c r="AI170" s="388"/>
      <c r="AJ170" s="388"/>
      <c r="AK170" s="395"/>
      <c r="AL170" s="393"/>
      <c r="AM170" s="388"/>
      <c r="AN170" s="392"/>
      <c r="AO170" s="388"/>
      <c r="AP170" s="388"/>
      <c r="AQ170" s="391"/>
      <c r="AR170" s="393"/>
      <c r="AS170" s="394"/>
      <c r="AT170" s="388"/>
      <c r="AU170" s="395"/>
      <c r="AV170" s="390"/>
      <c r="AW170" s="395"/>
    </row>
    <row r="171" spans="1:49" ht="21" customHeight="1" x14ac:dyDescent="0.3">
      <c r="A171" s="448"/>
      <c r="B171" s="55" t="s">
        <v>251</v>
      </c>
      <c r="C171" s="56">
        <f t="shared" si="16"/>
        <v>8</v>
      </c>
      <c r="D171" s="390"/>
      <c r="E171" s="391"/>
      <c r="F171" s="391"/>
      <c r="G171" s="392"/>
      <c r="H171" s="393">
        <v>2</v>
      </c>
      <c r="I171" s="388"/>
      <c r="J171" s="388"/>
      <c r="K171" s="394"/>
      <c r="L171" s="392"/>
      <c r="M171" s="393"/>
      <c r="N171" s="388"/>
      <c r="O171" s="388"/>
      <c r="P171" s="388"/>
      <c r="Q171" s="388"/>
      <c r="R171" s="392"/>
      <c r="S171" s="393"/>
      <c r="T171" s="390"/>
      <c r="U171" s="388"/>
      <c r="V171" s="388"/>
      <c r="W171" s="395">
        <v>6</v>
      </c>
      <c r="X171" s="393"/>
      <c r="Y171" s="388"/>
      <c r="Z171" s="388"/>
      <c r="AA171" s="392"/>
      <c r="AB171" s="393"/>
      <c r="AC171" s="388"/>
      <c r="AD171" s="388"/>
      <c r="AE171" s="392"/>
      <c r="AF171" s="393"/>
      <c r="AG171" s="388"/>
      <c r="AH171" s="388"/>
      <c r="AI171" s="388"/>
      <c r="AJ171" s="388"/>
      <c r="AK171" s="395"/>
      <c r="AL171" s="393"/>
      <c r="AM171" s="388"/>
      <c r="AN171" s="392"/>
      <c r="AO171" s="388"/>
      <c r="AP171" s="388"/>
      <c r="AQ171" s="391"/>
      <c r="AR171" s="393"/>
      <c r="AS171" s="394"/>
      <c r="AT171" s="388"/>
      <c r="AU171" s="395"/>
      <c r="AV171" s="390"/>
      <c r="AW171" s="395"/>
    </row>
    <row r="172" spans="1:49" ht="21" customHeight="1" x14ac:dyDescent="0.3">
      <c r="A172" s="448"/>
      <c r="B172" s="55" t="s">
        <v>247</v>
      </c>
      <c r="C172" s="56">
        <f t="shared" si="16"/>
        <v>2</v>
      </c>
      <c r="D172" s="390"/>
      <c r="E172" s="391">
        <v>1</v>
      </c>
      <c r="F172" s="391"/>
      <c r="G172" s="392"/>
      <c r="H172" s="393"/>
      <c r="I172" s="388"/>
      <c r="J172" s="388"/>
      <c r="K172" s="394"/>
      <c r="L172" s="392"/>
      <c r="M172" s="393"/>
      <c r="N172" s="388"/>
      <c r="O172" s="388"/>
      <c r="P172" s="388"/>
      <c r="Q172" s="388"/>
      <c r="R172" s="392"/>
      <c r="S172" s="393"/>
      <c r="T172" s="390"/>
      <c r="U172" s="388"/>
      <c r="V172" s="388">
        <v>1</v>
      </c>
      <c r="W172" s="395"/>
      <c r="X172" s="393"/>
      <c r="Y172" s="388"/>
      <c r="Z172" s="388"/>
      <c r="AA172" s="392"/>
      <c r="AB172" s="393"/>
      <c r="AC172" s="388"/>
      <c r="AD172" s="388"/>
      <c r="AE172" s="392"/>
      <c r="AF172" s="393"/>
      <c r="AG172" s="388"/>
      <c r="AH172" s="388"/>
      <c r="AI172" s="388"/>
      <c r="AJ172" s="388"/>
      <c r="AK172" s="395"/>
      <c r="AL172" s="393"/>
      <c r="AM172" s="388"/>
      <c r="AN172" s="392"/>
      <c r="AO172" s="388"/>
      <c r="AP172" s="388"/>
      <c r="AQ172" s="391"/>
      <c r="AR172" s="393"/>
      <c r="AS172" s="394"/>
      <c r="AT172" s="388"/>
      <c r="AU172" s="395"/>
      <c r="AV172" s="390"/>
      <c r="AW172" s="395"/>
    </row>
    <row r="173" spans="1:49" ht="21" customHeight="1" x14ac:dyDescent="0.3">
      <c r="A173" s="448"/>
      <c r="B173" s="55" t="s">
        <v>249</v>
      </c>
      <c r="C173" s="56">
        <f t="shared" si="16"/>
        <v>1</v>
      </c>
      <c r="D173" s="390"/>
      <c r="E173" s="391"/>
      <c r="F173" s="391"/>
      <c r="G173" s="392"/>
      <c r="H173" s="393"/>
      <c r="I173" s="388"/>
      <c r="J173" s="388"/>
      <c r="K173" s="394"/>
      <c r="L173" s="392"/>
      <c r="M173" s="393"/>
      <c r="N173" s="388"/>
      <c r="O173" s="388"/>
      <c r="P173" s="388"/>
      <c r="Q173" s="388"/>
      <c r="R173" s="392"/>
      <c r="S173" s="393"/>
      <c r="T173" s="390"/>
      <c r="U173" s="388"/>
      <c r="V173" s="388"/>
      <c r="W173" s="395"/>
      <c r="X173" s="393"/>
      <c r="Y173" s="388"/>
      <c r="Z173" s="388"/>
      <c r="AA173" s="392"/>
      <c r="AB173" s="393"/>
      <c r="AC173" s="388"/>
      <c r="AD173" s="388"/>
      <c r="AE173" s="392"/>
      <c r="AF173" s="393"/>
      <c r="AG173" s="388"/>
      <c r="AH173" s="388"/>
      <c r="AI173" s="388"/>
      <c r="AJ173" s="388">
        <v>1</v>
      </c>
      <c r="AK173" s="395"/>
      <c r="AL173" s="393"/>
      <c r="AM173" s="388"/>
      <c r="AN173" s="392"/>
      <c r="AO173" s="388"/>
      <c r="AP173" s="388"/>
      <c r="AQ173" s="391"/>
      <c r="AR173" s="393"/>
      <c r="AS173" s="394"/>
      <c r="AT173" s="388"/>
      <c r="AU173" s="395"/>
      <c r="AV173" s="390"/>
      <c r="AW173" s="395"/>
    </row>
    <row r="174" spans="1:49" ht="21" customHeight="1" x14ac:dyDescent="0.3">
      <c r="A174" s="448"/>
      <c r="B174" s="55" t="s">
        <v>238</v>
      </c>
      <c r="C174" s="56">
        <f t="shared" si="16"/>
        <v>7</v>
      </c>
      <c r="D174" s="390"/>
      <c r="E174" s="391"/>
      <c r="F174" s="391"/>
      <c r="G174" s="392"/>
      <c r="H174" s="393"/>
      <c r="I174" s="388"/>
      <c r="J174" s="388"/>
      <c r="K174" s="394"/>
      <c r="L174" s="392"/>
      <c r="M174" s="393"/>
      <c r="N174" s="388"/>
      <c r="O174" s="388"/>
      <c r="P174" s="388"/>
      <c r="Q174" s="388"/>
      <c r="R174" s="392"/>
      <c r="S174" s="393"/>
      <c r="T174" s="390"/>
      <c r="U174" s="388"/>
      <c r="V174" s="388"/>
      <c r="W174" s="395"/>
      <c r="X174" s="393"/>
      <c r="Y174" s="388"/>
      <c r="Z174" s="388"/>
      <c r="AA174" s="392"/>
      <c r="AB174" s="393">
        <v>1</v>
      </c>
      <c r="AC174" s="388">
        <v>4</v>
      </c>
      <c r="AD174" s="388">
        <v>1</v>
      </c>
      <c r="AE174" s="392">
        <v>1</v>
      </c>
      <c r="AF174" s="393"/>
      <c r="AG174" s="388"/>
      <c r="AH174" s="388"/>
      <c r="AI174" s="388"/>
      <c r="AJ174" s="388"/>
      <c r="AK174" s="395"/>
      <c r="AL174" s="393"/>
      <c r="AM174" s="388"/>
      <c r="AN174" s="392"/>
      <c r="AO174" s="388"/>
      <c r="AP174" s="388"/>
      <c r="AQ174" s="391"/>
      <c r="AR174" s="393"/>
      <c r="AS174" s="394"/>
      <c r="AT174" s="388"/>
      <c r="AU174" s="395"/>
      <c r="AV174" s="390"/>
      <c r="AW174" s="395"/>
    </row>
    <row r="175" spans="1:49" ht="21" customHeight="1" x14ac:dyDescent="0.3">
      <c r="A175" s="448"/>
      <c r="B175" s="55" t="s">
        <v>38</v>
      </c>
      <c r="C175" s="56">
        <f t="shared" si="16"/>
        <v>1</v>
      </c>
      <c r="D175" s="390"/>
      <c r="E175" s="391"/>
      <c r="F175" s="391"/>
      <c r="G175" s="392"/>
      <c r="H175" s="393">
        <v>1</v>
      </c>
      <c r="I175" s="388"/>
      <c r="J175" s="388"/>
      <c r="K175" s="394"/>
      <c r="L175" s="392"/>
      <c r="M175" s="393"/>
      <c r="N175" s="388"/>
      <c r="O175" s="388"/>
      <c r="P175" s="388"/>
      <c r="Q175" s="388"/>
      <c r="R175" s="392"/>
      <c r="S175" s="393"/>
      <c r="T175" s="390"/>
      <c r="U175" s="388"/>
      <c r="V175" s="388"/>
      <c r="W175" s="395"/>
      <c r="X175" s="393"/>
      <c r="Y175" s="388"/>
      <c r="Z175" s="388"/>
      <c r="AA175" s="392"/>
      <c r="AB175" s="393"/>
      <c r="AC175" s="388"/>
      <c r="AD175" s="388"/>
      <c r="AE175" s="392"/>
      <c r="AF175" s="393"/>
      <c r="AG175" s="388"/>
      <c r="AH175" s="388"/>
      <c r="AI175" s="388"/>
      <c r="AJ175" s="388"/>
      <c r="AK175" s="395"/>
      <c r="AL175" s="393"/>
      <c r="AM175" s="388"/>
      <c r="AN175" s="392"/>
      <c r="AO175" s="388"/>
      <c r="AP175" s="388"/>
      <c r="AQ175" s="391"/>
      <c r="AR175" s="393"/>
      <c r="AS175" s="394"/>
      <c r="AT175" s="388"/>
      <c r="AU175" s="395"/>
      <c r="AV175" s="390"/>
      <c r="AW175" s="395"/>
    </row>
    <row r="176" spans="1:49" ht="21" customHeight="1" x14ac:dyDescent="0.3">
      <c r="A176" s="448"/>
      <c r="B176" s="55" t="s">
        <v>239</v>
      </c>
      <c r="C176" s="56">
        <f t="shared" si="16"/>
        <v>3</v>
      </c>
      <c r="D176" s="390"/>
      <c r="E176" s="391"/>
      <c r="F176" s="391"/>
      <c r="G176" s="392"/>
      <c r="H176" s="393"/>
      <c r="I176" s="388"/>
      <c r="J176" s="388"/>
      <c r="K176" s="394"/>
      <c r="L176" s="392"/>
      <c r="M176" s="393"/>
      <c r="N176" s="388"/>
      <c r="O176" s="388"/>
      <c r="P176" s="388"/>
      <c r="Q176" s="388"/>
      <c r="R176" s="392"/>
      <c r="S176" s="393"/>
      <c r="T176" s="390"/>
      <c r="U176" s="388"/>
      <c r="V176" s="388"/>
      <c r="W176" s="395"/>
      <c r="X176" s="393"/>
      <c r="Y176" s="388"/>
      <c r="Z176" s="388"/>
      <c r="AA176" s="392"/>
      <c r="AB176" s="393"/>
      <c r="AC176" s="388"/>
      <c r="AD176" s="388"/>
      <c r="AE176" s="392"/>
      <c r="AF176" s="393">
        <v>1</v>
      </c>
      <c r="AG176" s="388">
        <v>1</v>
      </c>
      <c r="AH176" s="388"/>
      <c r="AI176" s="388">
        <v>1</v>
      </c>
      <c r="AJ176" s="388"/>
      <c r="AK176" s="395"/>
      <c r="AL176" s="393"/>
      <c r="AM176" s="388"/>
      <c r="AN176" s="392"/>
      <c r="AO176" s="388"/>
      <c r="AP176" s="388"/>
      <c r="AQ176" s="391"/>
      <c r="AR176" s="393"/>
      <c r="AS176" s="394"/>
      <c r="AT176" s="388"/>
      <c r="AU176" s="395"/>
      <c r="AV176" s="390"/>
      <c r="AW176" s="395"/>
    </row>
    <row r="177" spans="1:49" ht="21" customHeight="1" x14ac:dyDescent="0.3">
      <c r="A177" s="448"/>
      <c r="B177" s="55" t="s">
        <v>244</v>
      </c>
      <c r="C177" s="56">
        <f t="shared" si="16"/>
        <v>15</v>
      </c>
      <c r="D177" s="390"/>
      <c r="E177" s="391"/>
      <c r="F177" s="391"/>
      <c r="G177" s="392"/>
      <c r="H177" s="393"/>
      <c r="I177" s="388"/>
      <c r="J177" s="388"/>
      <c r="K177" s="394"/>
      <c r="L177" s="392"/>
      <c r="M177" s="393"/>
      <c r="N177" s="388">
        <v>1</v>
      </c>
      <c r="O177" s="388"/>
      <c r="P177" s="388"/>
      <c r="Q177" s="388"/>
      <c r="R177" s="392"/>
      <c r="S177" s="393"/>
      <c r="T177" s="390">
        <v>3</v>
      </c>
      <c r="U177" s="388"/>
      <c r="V177" s="388"/>
      <c r="W177" s="395"/>
      <c r="X177" s="393"/>
      <c r="Y177" s="388"/>
      <c r="Z177" s="388"/>
      <c r="AA177" s="392"/>
      <c r="AB177" s="393">
        <v>2</v>
      </c>
      <c r="AC177" s="388"/>
      <c r="AD177" s="388"/>
      <c r="AE177" s="392"/>
      <c r="AF177" s="393"/>
      <c r="AG177" s="388"/>
      <c r="AH177" s="388"/>
      <c r="AI177" s="388"/>
      <c r="AJ177" s="388"/>
      <c r="AK177" s="395"/>
      <c r="AL177" s="393">
        <v>1</v>
      </c>
      <c r="AM177" s="388">
        <v>1</v>
      </c>
      <c r="AN177" s="392"/>
      <c r="AO177" s="388">
        <v>1</v>
      </c>
      <c r="AP177" s="388"/>
      <c r="AQ177" s="391">
        <v>2</v>
      </c>
      <c r="AR177" s="393">
        <v>2</v>
      </c>
      <c r="AS177" s="394"/>
      <c r="AT177" s="388"/>
      <c r="AU177" s="395"/>
      <c r="AV177" s="390"/>
      <c r="AW177" s="395">
        <v>2</v>
      </c>
    </row>
    <row r="178" spans="1:49" ht="21" customHeight="1" x14ac:dyDescent="0.3">
      <c r="A178" s="448"/>
      <c r="B178" s="55" t="s">
        <v>384</v>
      </c>
      <c r="C178" s="56">
        <f>SUM(D178:AW178)</f>
        <v>2</v>
      </c>
      <c r="D178" s="390"/>
      <c r="E178" s="391"/>
      <c r="F178" s="391"/>
      <c r="G178" s="392"/>
      <c r="H178" s="393"/>
      <c r="I178" s="388"/>
      <c r="J178" s="388">
        <v>2</v>
      </c>
      <c r="K178" s="394"/>
      <c r="L178" s="392"/>
      <c r="M178" s="393"/>
      <c r="N178" s="388"/>
      <c r="O178" s="388"/>
      <c r="P178" s="388"/>
      <c r="Q178" s="388"/>
      <c r="R178" s="392"/>
      <c r="S178" s="393"/>
      <c r="T178" s="390"/>
      <c r="U178" s="388"/>
      <c r="V178" s="388"/>
      <c r="W178" s="395"/>
      <c r="X178" s="393"/>
      <c r="Y178" s="388"/>
      <c r="Z178" s="388"/>
      <c r="AA178" s="392"/>
      <c r="AB178" s="393"/>
      <c r="AC178" s="388"/>
      <c r="AD178" s="388"/>
      <c r="AE178" s="392"/>
      <c r="AF178" s="393"/>
      <c r="AG178" s="388"/>
      <c r="AH178" s="388"/>
      <c r="AI178" s="388"/>
      <c r="AJ178" s="388"/>
      <c r="AK178" s="395"/>
      <c r="AL178" s="393"/>
      <c r="AM178" s="388"/>
      <c r="AN178" s="392"/>
      <c r="AO178" s="388"/>
      <c r="AP178" s="388"/>
      <c r="AQ178" s="391"/>
      <c r="AR178" s="393"/>
      <c r="AS178" s="394"/>
      <c r="AT178" s="388"/>
      <c r="AU178" s="395"/>
      <c r="AV178" s="390"/>
      <c r="AW178" s="395"/>
    </row>
    <row r="179" spans="1:49" ht="21" customHeight="1" x14ac:dyDescent="0.3">
      <c r="A179" s="448"/>
      <c r="B179" s="55" t="s">
        <v>378</v>
      </c>
      <c r="C179" s="56">
        <f t="shared" si="16"/>
        <v>1</v>
      </c>
      <c r="D179" s="390"/>
      <c r="E179" s="391"/>
      <c r="F179" s="391"/>
      <c r="G179" s="392"/>
      <c r="H179" s="393"/>
      <c r="I179" s="388"/>
      <c r="J179" s="388"/>
      <c r="K179" s="394"/>
      <c r="L179" s="392"/>
      <c r="M179" s="393"/>
      <c r="N179" s="388"/>
      <c r="O179" s="388"/>
      <c r="P179" s="388"/>
      <c r="Q179" s="388"/>
      <c r="R179" s="392"/>
      <c r="S179" s="393"/>
      <c r="T179" s="390"/>
      <c r="U179" s="388"/>
      <c r="V179" s="388"/>
      <c r="W179" s="395"/>
      <c r="X179" s="393"/>
      <c r="Y179" s="388"/>
      <c r="Z179" s="388"/>
      <c r="AA179" s="392"/>
      <c r="AB179" s="393"/>
      <c r="AC179" s="388"/>
      <c r="AD179" s="388"/>
      <c r="AE179" s="392"/>
      <c r="AF179" s="393"/>
      <c r="AG179" s="388"/>
      <c r="AH179" s="388"/>
      <c r="AI179" s="388"/>
      <c r="AJ179" s="388"/>
      <c r="AK179" s="395"/>
      <c r="AL179" s="393"/>
      <c r="AM179" s="388"/>
      <c r="AN179" s="392"/>
      <c r="AO179" s="388"/>
      <c r="AP179" s="388"/>
      <c r="AQ179" s="391"/>
      <c r="AR179" s="393"/>
      <c r="AS179" s="394">
        <v>1</v>
      </c>
      <c r="AT179" s="388"/>
      <c r="AU179" s="395"/>
      <c r="AV179" s="390"/>
      <c r="AW179" s="395"/>
    </row>
    <row r="180" spans="1:49" ht="21" customHeight="1" x14ac:dyDescent="0.3">
      <c r="A180" s="448"/>
      <c r="B180" s="55" t="s">
        <v>390</v>
      </c>
      <c r="C180" s="56">
        <f t="shared" si="16"/>
        <v>1</v>
      </c>
      <c r="D180" s="390"/>
      <c r="E180" s="391"/>
      <c r="F180" s="391"/>
      <c r="G180" s="392"/>
      <c r="H180" s="393"/>
      <c r="I180" s="388"/>
      <c r="J180" s="388"/>
      <c r="K180" s="394"/>
      <c r="L180" s="392">
        <v>1</v>
      </c>
      <c r="M180" s="393"/>
      <c r="N180" s="388"/>
      <c r="O180" s="388"/>
      <c r="P180" s="388"/>
      <c r="Q180" s="388"/>
      <c r="R180" s="392"/>
      <c r="S180" s="393"/>
      <c r="T180" s="390"/>
      <c r="U180" s="388"/>
      <c r="V180" s="388"/>
      <c r="W180" s="395"/>
      <c r="X180" s="393"/>
      <c r="Y180" s="388"/>
      <c r="Z180" s="388"/>
      <c r="AA180" s="392"/>
      <c r="AB180" s="393"/>
      <c r="AC180" s="388"/>
      <c r="AD180" s="388"/>
      <c r="AE180" s="392"/>
      <c r="AF180" s="393"/>
      <c r="AG180" s="388"/>
      <c r="AH180" s="388"/>
      <c r="AI180" s="388"/>
      <c r="AJ180" s="388"/>
      <c r="AK180" s="395"/>
      <c r="AL180" s="393"/>
      <c r="AM180" s="388"/>
      <c r="AN180" s="392"/>
      <c r="AO180" s="388"/>
      <c r="AP180" s="388"/>
      <c r="AQ180" s="391"/>
      <c r="AR180" s="393"/>
      <c r="AS180" s="394"/>
      <c r="AT180" s="388"/>
      <c r="AU180" s="395"/>
      <c r="AV180" s="390"/>
      <c r="AW180" s="395"/>
    </row>
    <row r="181" spans="1:49" ht="21" customHeight="1" x14ac:dyDescent="0.3">
      <c r="A181" s="448"/>
      <c r="B181" s="55" t="s">
        <v>379</v>
      </c>
      <c r="C181" s="56">
        <f t="shared" si="16"/>
        <v>1</v>
      </c>
      <c r="D181" s="390"/>
      <c r="E181" s="391"/>
      <c r="F181" s="391"/>
      <c r="G181" s="392"/>
      <c r="H181" s="393"/>
      <c r="I181" s="388"/>
      <c r="J181" s="388"/>
      <c r="K181" s="394"/>
      <c r="L181" s="392"/>
      <c r="M181" s="393"/>
      <c r="N181" s="388"/>
      <c r="O181" s="388"/>
      <c r="P181" s="388"/>
      <c r="Q181" s="388"/>
      <c r="R181" s="392"/>
      <c r="S181" s="393"/>
      <c r="T181" s="390"/>
      <c r="U181" s="388"/>
      <c r="V181" s="388"/>
      <c r="W181" s="395"/>
      <c r="X181" s="393"/>
      <c r="Y181" s="388"/>
      <c r="Z181" s="388"/>
      <c r="AA181" s="392"/>
      <c r="AB181" s="393"/>
      <c r="AC181" s="388"/>
      <c r="AD181" s="388"/>
      <c r="AE181" s="392"/>
      <c r="AF181" s="393"/>
      <c r="AG181" s="388"/>
      <c r="AH181" s="388"/>
      <c r="AI181" s="388"/>
      <c r="AJ181" s="388"/>
      <c r="AK181" s="395"/>
      <c r="AL181" s="393"/>
      <c r="AM181" s="388"/>
      <c r="AN181" s="392"/>
      <c r="AO181" s="388"/>
      <c r="AP181" s="388"/>
      <c r="AQ181" s="391"/>
      <c r="AR181" s="393"/>
      <c r="AS181" s="394">
        <v>1</v>
      </c>
      <c r="AT181" s="388"/>
      <c r="AU181" s="395"/>
      <c r="AV181" s="390"/>
      <c r="AW181" s="395"/>
    </row>
    <row r="182" spans="1:49" ht="21" customHeight="1" x14ac:dyDescent="0.3">
      <c r="A182" s="448"/>
      <c r="B182" s="55" t="s">
        <v>266</v>
      </c>
      <c r="C182" s="56">
        <f t="shared" si="16"/>
        <v>1</v>
      </c>
      <c r="D182" s="390"/>
      <c r="E182" s="391"/>
      <c r="F182" s="391"/>
      <c r="G182" s="392"/>
      <c r="H182" s="393"/>
      <c r="I182" s="388"/>
      <c r="J182" s="388"/>
      <c r="K182" s="394"/>
      <c r="L182" s="392"/>
      <c r="M182" s="393"/>
      <c r="N182" s="388"/>
      <c r="O182" s="388"/>
      <c r="P182" s="388"/>
      <c r="Q182" s="388"/>
      <c r="R182" s="392"/>
      <c r="S182" s="393"/>
      <c r="T182" s="390"/>
      <c r="U182" s="388"/>
      <c r="V182" s="388"/>
      <c r="W182" s="395"/>
      <c r="X182" s="393"/>
      <c r="Y182" s="388"/>
      <c r="Z182" s="388"/>
      <c r="AA182" s="392"/>
      <c r="AB182" s="393"/>
      <c r="AC182" s="388"/>
      <c r="AD182" s="388"/>
      <c r="AE182" s="392"/>
      <c r="AF182" s="393"/>
      <c r="AG182" s="388"/>
      <c r="AH182" s="388"/>
      <c r="AI182" s="388"/>
      <c r="AJ182" s="388"/>
      <c r="AK182" s="395"/>
      <c r="AL182" s="393"/>
      <c r="AM182" s="388"/>
      <c r="AN182" s="392"/>
      <c r="AO182" s="388"/>
      <c r="AP182" s="388"/>
      <c r="AQ182" s="391"/>
      <c r="AR182" s="393">
        <v>1</v>
      </c>
      <c r="AS182" s="394"/>
      <c r="AT182" s="388"/>
      <c r="AU182" s="395"/>
      <c r="AV182" s="390"/>
      <c r="AW182" s="395"/>
    </row>
    <row r="183" spans="1:49" ht="21" customHeight="1" x14ac:dyDescent="0.3">
      <c r="A183" s="448"/>
      <c r="B183" s="55" t="s">
        <v>262</v>
      </c>
      <c r="C183" s="56">
        <f t="shared" si="16"/>
        <v>2</v>
      </c>
      <c r="D183" s="390"/>
      <c r="E183" s="391"/>
      <c r="F183" s="391"/>
      <c r="G183" s="392"/>
      <c r="H183" s="393"/>
      <c r="I183" s="388"/>
      <c r="J183" s="388"/>
      <c r="K183" s="394">
        <v>0</v>
      </c>
      <c r="L183" s="392"/>
      <c r="M183" s="393"/>
      <c r="N183" s="388"/>
      <c r="O183" s="388"/>
      <c r="P183" s="388"/>
      <c r="Q183" s="388"/>
      <c r="R183" s="392"/>
      <c r="S183" s="393"/>
      <c r="T183" s="390"/>
      <c r="U183" s="388"/>
      <c r="V183" s="388"/>
      <c r="W183" s="395"/>
      <c r="X183" s="393"/>
      <c r="Y183" s="388"/>
      <c r="Z183" s="388"/>
      <c r="AA183" s="392"/>
      <c r="AB183" s="393"/>
      <c r="AC183" s="388"/>
      <c r="AD183" s="388"/>
      <c r="AE183" s="392"/>
      <c r="AF183" s="393"/>
      <c r="AG183" s="388"/>
      <c r="AH183" s="388">
        <v>2</v>
      </c>
      <c r="AI183" s="388"/>
      <c r="AJ183" s="388"/>
      <c r="AK183" s="395"/>
      <c r="AL183" s="393"/>
      <c r="AM183" s="388"/>
      <c r="AN183" s="392"/>
      <c r="AO183" s="388"/>
      <c r="AP183" s="388"/>
      <c r="AQ183" s="391"/>
      <c r="AR183" s="393"/>
      <c r="AS183" s="394"/>
      <c r="AT183" s="388"/>
      <c r="AU183" s="395"/>
      <c r="AV183" s="390"/>
      <c r="AW183" s="395"/>
    </row>
    <row r="184" spans="1:49" ht="21" customHeight="1" x14ac:dyDescent="0.3">
      <c r="A184" s="448"/>
      <c r="B184" s="55" t="s">
        <v>274</v>
      </c>
      <c r="C184" s="56">
        <f t="shared" si="16"/>
        <v>1</v>
      </c>
      <c r="D184" s="390"/>
      <c r="E184" s="391"/>
      <c r="F184" s="391"/>
      <c r="G184" s="392"/>
      <c r="H184" s="393"/>
      <c r="I184" s="388"/>
      <c r="J184" s="388"/>
      <c r="K184" s="394"/>
      <c r="L184" s="392"/>
      <c r="M184" s="393"/>
      <c r="N184" s="388"/>
      <c r="O184" s="388"/>
      <c r="P184" s="388"/>
      <c r="Q184" s="388"/>
      <c r="R184" s="392"/>
      <c r="S184" s="393"/>
      <c r="T184" s="390"/>
      <c r="U184" s="388"/>
      <c r="V184" s="388"/>
      <c r="W184" s="395"/>
      <c r="X184" s="393"/>
      <c r="Y184" s="388"/>
      <c r="Z184" s="388"/>
      <c r="AA184" s="392"/>
      <c r="AB184" s="393"/>
      <c r="AC184" s="388"/>
      <c r="AD184" s="388"/>
      <c r="AE184" s="392"/>
      <c r="AF184" s="393"/>
      <c r="AG184" s="388"/>
      <c r="AH184" s="388">
        <v>1</v>
      </c>
      <c r="AI184" s="388"/>
      <c r="AJ184" s="388"/>
      <c r="AK184" s="395"/>
      <c r="AL184" s="393"/>
      <c r="AM184" s="388"/>
      <c r="AN184" s="392"/>
      <c r="AO184" s="388"/>
      <c r="AP184" s="388"/>
      <c r="AQ184" s="391"/>
      <c r="AR184" s="393"/>
      <c r="AS184" s="394"/>
      <c r="AT184" s="388"/>
      <c r="AU184" s="395"/>
      <c r="AV184" s="390"/>
      <c r="AW184" s="395"/>
    </row>
    <row r="185" spans="1:49" ht="21" customHeight="1" x14ac:dyDescent="0.3">
      <c r="A185" s="448"/>
      <c r="B185" s="55" t="s">
        <v>263</v>
      </c>
      <c r="C185" s="56">
        <f t="shared" si="16"/>
        <v>3</v>
      </c>
      <c r="D185" s="390"/>
      <c r="E185" s="391"/>
      <c r="F185" s="391"/>
      <c r="G185" s="392"/>
      <c r="H185" s="393"/>
      <c r="I185" s="388"/>
      <c r="J185" s="388"/>
      <c r="K185" s="394"/>
      <c r="L185" s="392"/>
      <c r="M185" s="393"/>
      <c r="N185" s="388"/>
      <c r="O185" s="388">
        <v>1</v>
      </c>
      <c r="P185" s="388">
        <v>1</v>
      </c>
      <c r="Q185" s="388"/>
      <c r="R185" s="392"/>
      <c r="S185" s="393"/>
      <c r="T185" s="390"/>
      <c r="U185" s="388"/>
      <c r="V185" s="388"/>
      <c r="W185" s="395"/>
      <c r="X185" s="393"/>
      <c r="Y185" s="388">
        <v>1</v>
      </c>
      <c r="Z185" s="388"/>
      <c r="AA185" s="392"/>
      <c r="AB185" s="393"/>
      <c r="AC185" s="388"/>
      <c r="AD185" s="388"/>
      <c r="AE185" s="392"/>
      <c r="AF185" s="393"/>
      <c r="AG185" s="388"/>
      <c r="AH185" s="388"/>
      <c r="AI185" s="388"/>
      <c r="AJ185" s="388"/>
      <c r="AK185" s="395">
        <v>0</v>
      </c>
      <c r="AL185" s="393"/>
      <c r="AM185" s="388"/>
      <c r="AN185" s="392"/>
      <c r="AO185" s="388"/>
      <c r="AP185" s="388"/>
      <c r="AQ185" s="391"/>
      <c r="AR185" s="393"/>
      <c r="AS185" s="394"/>
      <c r="AT185" s="388"/>
      <c r="AU185" s="395"/>
      <c r="AV185" s="390"/>
      <c r="AW185" s="395"/>
    </row>
    <row r="186" spans="1:49" ht="21" customHeight="1" x14ac:dyDescent="0.3">
      <c r="A186" s="448"/>
      <c r="B186" s="55" t="s">
        <v>286</v>
      </c>
      <c r="C186" s="56">
        <f t="shared" si="16"/>
        <v>1</v>
      </c>
      <c r="D186" s="390"/>
      <c r="E186" s="391"/>
      <c r="F186" s="391"/>
      <c r="G186" s="392"/>
      <c r="H186" s="393"/>
      <c r="I186" s="388"/>
      <c r="J186" s="388"/>
      <c r="K186" s="394"/>
      <c r="L186" s="392"/>
      <c r="M186" s="393"/>
      <c r="N186" s="388"/>
      <c r="O186" s="388"/>
      <c r="P186" s="388"/>
      <c r="Q186" s="388"/>
      <c r="R186" s="392"/>
      <c r="S186" s="393"/>
      <c r="T186" s="390"/>
      <c r="U186" s="388"/>
      <c r="V186" s="388"/>
      <c r="W186" s="395">
        <v>1</v>
      </c>
      <c r="X186" s="393"/>
      <c r="Y186" s="388"/>
      <c r="Z186" s="388"/>
      <c r="AA186" s="392"/>
      <c r="AB186" s="393"/>
      <c r="AC186" s="388"/>
      <c r="AD186" s="388"/>
      <c r="AE186" s="392"/>
      <c r="AF186" s="393"/>
      <c r="AG186" s="388"/>
      <c r="AH186" s="388"/>
      <c r="AI186" s="388"/>
      <c r="AJ186" s="388"/>
      <c r="AK186" s="395"/>
      <c r="AL186" s="393"/>
      <c r="AM186" s="388"/>
      <c r="AN186" s="392"/>
      <c r="AO186" s="388"/>
      <c r="AP186" s="388"/>
      <c r="AQ186" s="391"/>
      <c r="AR186" s="393"/>
      <c r="AS186" s="394"/>
      <c r="AT186" s="388"/>
      <c r="AU186" s="395"/>
      <c r="AV186" s="390"/>
      <c r="AW186" s="395"/>
    </row>
    <row r="187" spans="1:49" ht="21" customHeight="1" x14ac:dyDescent="0.3">
      <c r="A187" s="448"/>
      <c r="B187" s="55" t="s">
        <v>265</v>
      </c>
      <c r="C187" s="56">
        <f t="shared" si="16"/>
        <v>1</v>
      </c>
      <c r="D187" s="390"/>
      <c r="E187" s="391"/>
      <c r="F187" s="391"/>
      <c r="G187" s="392"/>
      <c r="H187" s="393"/>
      <c r="I187" s="388"/>
      <c r="J187" s="388"/>
      <c r="K187" s="394"/>
      <c r="L187" s="392"/>
      <c r="M187" s="393"/>
      <c r="N187" s="388"/>
      <c r="O187" s="388"/>
      <c r="P187" s="388"/>
      <c r="Q187" s="388"/>
      <c r="R187" s="392"/>
      <c r="S187" s="393"/>
      <c r="T187" s="390"/>
      <c r="U187" s="388"/>
      <c r="V187" s="388"/>
      <c r="W187" s="395"/>
      <c r="X187" s="393"/>
      <c r="Y187" s="388"/>
      <c r="Z187" s="388"/>
      <c r="AA187" s="392"/>
      <c r="AB187" s="393"/>
      <c r="AC187" s="388"/>
      <c r="AD187" s="388"/>
      <c r="AE187" s="392"/>
      <c r="AF187" s="393"/>
      <c r="AG187" s="388"/>
      <c r="AH187" s="388"/>
      <c r="AI187" s="388"/>
      <c r="AJ187" s="388"/>
      <c r="AK187" s="395"/>
      <c r="AL187" s="393"/>
      <c r="AM187" s="388"/>
      <c r="AN187" s="392"/>
      <c r="AO187" s="388"/>
      <c r="AP187" s="388"/>
      <c r="AQ187" s="391"/>
      <c r="AR187" s="393">
        <v>1</v>
      </c>
      <c r="AS187" s="394"/>
      <c r="AT187" s="388"/>
      <c r="AU187" s="395"/>
      <c r="AV187" s="390"/>
      <c r="AW187" s="395"/>
    </row>
    <row r="188" spans="1:49" ht="21" customHeight="1" x14ac:dyDescent="0.3">
      <c r="A188" s="448"/>
      <c r="B188" s="55" t="s">
        <v>285</v>
      </c>
      <c r="C188" s="56">
        <f t="shared" si="16"/>
        <v>2</v>
      </c>
      <c r="D188" s="390"/>
      <c r="E188" s="391"/>
      <c r="F188" s="391"/>
      <c r="G188" s="392"/>
      <c r="H188" s="393"/>
      <c r="I188" s="388"/>
      <c r="J188" s="388"/>
      <c r="K188" s="394"/>
      <c r="L188" s="392"/>
      <c r="M188" s="393"/>
      <c r="N188" s="388"/>
      <c r="O188" s="388"/>
      <c r="P188" s="388"/>
      <c r="Q188" s="388"/>
      <c r="R188" s="392"/>
      <c r="S188" s="393"/>
      <c r="T188" s="390"/>
      <c r="U188" s="388"/>
      <c r="V188" s="388"/>
      <c r="W188" s="395"/>
      <c r="X188" s="393"/>
      <c r="Y188" s="388"/>
      <c r="Z188" s="388"/>
      <c r="AA188" s="392"/>
      <c r="AB188" s="393"/>
      <c r="AC188" s="388"/>
      <c r="AD188" s="388"/>
      <c r="AE188" s="392"/>
      <c r="AF188" s="393"/>
      <c r="AG188" s="388"/>
      <c r="AH188" s="388"/>
      <c r="AI188" s="388"/>
      <c r="AJ188" s="388">
        <v>1</v>
      </c>
      <c r="AK188" s="395">
        <v>1</v>
      </c>
      <c r="AL188" s="393"/>
      <c r="AM188" s="388"/>
      <c r="AN188" s="392"/>
      <c r="AO188" s="388"/>
      <c r="AP188" s="388"/>
      <c r="AQ188" s="391"/>
      <c r="AR188" s="393"/>
      <c r="AS188" s="394"/>
      <c r="AT188" s="388"/>
      <c r="AU188" s="395"/>
      <c r="AV188" s="390"/>
      <c r="AW188" s="395"/>
    </row>
    <row r="189" spans="1:49" ht="21" customHeight="1" x14ac:dyDescent="0.3">
      <c r="A189" s="448"/>
      <c r="B189" s="55" t="s">
        <v>257</v>
      </c>
      <c r="C189" s="56">
        <f t="shared" si="16"/>
        <v>1</v>
      </c>
      <c r="D189" s="390"/>
      <c r="E189" s="391"/>
      <c r="F189" s="391"/>
      <c r="G189" s="392"/>
      <c r="H189" s="393"/>
      <c r="I189" s="388"/>
      <c r="J189" s="388"/>
      <c r="K189" s="394"/>
      <c r="L189" s="392"/>
      <c r="M189" s="393"/>
      <c r="N189" s="388"/>
      <c r="O189" s="388"/>
      <c r="P189" s="388"/>
      <c r="Q189" s="388"/>
      <c r="R189" s="392"/>
      <c r="S189" s="393"/>
      <c r="T189" s="390"/>
      <c r="U189" s="388"/>
      <c r="V189" s="388"/>
      <c r="W189" s="395"/>
      <c r="X189" s="393"/>
      <c r="Y189" s="388"/>
      <c r="Z189" s="388"/>
      <c r="AA189" s="392"/>
      <c r="AB189" s="393"/>
      <c r="AC189" s="388"/>
      <c r="AD189" s="388">
        <v>1</v>
      </c>
      <c r="AE189" s="392"/>
      <c r="AF189" s="393"/>
      <c r="AG189" s="388"/>
      <c r="AH189" s="388"/>
      <c r="AI189" s="388"/>
      <c r="AJ189" s="388"/>
      <c r="AK189" s="395"/>
      <c r="AL189" s="393"/>
      <c r="AM189" s="388"/>
      <c r="AN189" s="392"/>
      <c r="AO189" s="388"/>
      <c r="AP189" s="388"/>
      <c r="AQ189" s="391"/>
      <c r="AR189" s="393"/>
      <c r="AS189" s="394"/>
      <c r="AT189" s="388"/>
      <c r="AU189" s="395"/>
      <c r="AV189" s="390"/>
      <c r="AW189" s="395"/>
    </row>
    <row r="190" spans="1:49" ht="21" customHeight="1" x14ac:dyDescent="0.3">
      <c r="A190" s="448"/>
      <c r="B190" s="55" t="s">
        <v>349</v>
      </c>
      <c r="C190" s="56">
        <f t="shared" si="16"/>
        <v>2</v>
      </c>
      <c r="D190" s="390"/>
      <c r="E190" s="391"/>
      <c r="F190" s="391"/>
      <c r="G190" s="392"/>
      <c r="H190" s="393"/>
      <c r="I190" s="388"/>
      <c r="J190" s="388"/>
      <c r="K190" s="394"/>
      <c r="L190" s="392"/>
      <c r="M190" s="393"/>
      <c r="N190" s="388"/>
      <c r="O190" s="388"/>
      <c r="P190" s="388"/>
      <c r="Q190" s="388"/>
      <c r="R190" s="392"/>
      <c r="S190" s="393"/>
      <c r="T190" s="390"/>
      <c r="U190" s="388"/>
      <c r="V190" s="388"/>
      <c r="W190" s="395"/>
      <c r="X190" s="393"/>
      <c r="Y190" s="388"/>
      <c r="Z190" s="388"/>
      <c r="AA190" s="392"/>
      <c r="AB190" s="393"/>
      <c r="AC190" s="388"/>
      <c r="AD190" s="388"/>
      <c r="AE190" s="392"/>
      <c r="AF190" s="393"/>
      <c r="AG190" s="388"/>
      <c r="AH190" s="388"/>
      <c r="AI190" s="388"/>
      <c r="AJ190" s="388"/>
      <c r="AK190" s="395"/>
      <c r="AL190" s="393"/>
      <c r="AM190" s="388"/>
      <c r="AN190" s="392"/>
      <c r="AO190" s="388"/>
      <c r="AP190" s="388"/>
      <c r="AQ190" s="391"/>
      <c r="AR190" s="393"/>
      <c r="AS190" s="394"/>
      <c r="AT190" s="388">
        <v>1</v>
      </c>
      <c r="AU190" s="395">
        <v>1</v>
      </c>
      <c r="AV190" s="390"/>
      <c r="AW190" s="395"/>
    </row>
    <row r="191" spans="1:49" ht="21" customHeight="1" x14ac:dyDescent="0.3">
      <c r="A191" s="448"/>
      <c r="B191" s="55" t="s">
        <v>117</v>
      </c>
      <c r="C191" s="56">
        <f t="shared" si="16"/>
        <v>1</v>
      </c>
      <c r="D191" s="390"/>
      <c r="E191" s="391">
        <v>0</v>
      </c>
      <c r="F191" s="391"/>
      <c r="G191" s="392"/>
      <c r="H191" s="393"/>
      <c r="I191" s="388"/>
      <c r="J191" s="388"/>
      <c r="K191" s="394"/>
      <c r="L191" s="392"/>
      <c r="M191" s="393"/>
      <c r="N191" s="388"/>
      <c r="O191" s="388"/>
      <c r="P191" s="388"/>
      <c r="Q191" s="388"/>
      <c r="R191" s="392"/>
      <c r="S191" s="393"/>
      <c r="T191" s="390"/>
      <c r="U191" s="388"/>
      <c r="V191" s="388"/>
      <c r="W191" s="395"/>
      <c r="X191" s="393"/>
      <c r="Y191" s="388">
        <v>1</v>
      </c>
      <c r="Z191" s="388"/>
      <c r="AA191" s="392"/>
      <c r="AB191" s="393"/>
      <c r="AC191" s="388"/>
      <c r="AD191" s="388"/>
      <c r="AE191" s="392"/>
      <c r="AF191" s="393"/>
      <c r="AG191" s="388"/>
      <c r="AH191" s="388"/>
      <c r="AI191" s="388"/>
      <c r="AJ191" s="388"/>
      <c r="AK191" s="395"/>
      <c r="AL191" s="393"/>
      <c r="AM191" s="388"/>
      <c r="AN191" s="392"/>
      <c r="AO191" s="388"/>
      <c r="AP191" s="388"/>
      <c r="AQ191" s="391"/>
      <c r="AR191" s="393"/>
      <c r="AS191" s="394"/>
      <c r="AT191" s="388"/>
      <c r="AU191" s="395"/>
      <c r="AV191" s="390"/>
      <c r="AW191" s="395"/>
    </row>
    <row r="192" spans="1:49" ht="21" customHeight="1" x14ac:dyDescent="0.3">
      <c r="A192" s="448"/>
      <c r="B192" s="55" t="s">
        <v>130</v>
      </c>
      <c r="C192" s="56">
        <f t="shared" si="16"/>
        <v>1</v>
      </c>
      <c r="D192" s="390"/>
      <c r="E192" s="391"/>
      <c r="F192" s="391"/>
      <c r="G192" s="392"/>
      <c r="H192" s="393"/>
      <c r="I192" s="388"/>
      <c r="J192" s="388"/>
      <c r="K192" s="394"/>
      <c r="L192" s="392"/>
      <c r="M192" s="393"/>
      <c r="N192" s="388"/>
      <c r="O192" s="388"/>
      <c r="P192" s="388"/>
      <c r="Q192" s="388"/>
      <c r="R192" s="392"/>
      <c r="S192" s="393"/>
      <c r="T192" s="390"/>
      <c r="U192" s="388"/>
      <c r="V192" s="388"/>
      <c r="W192" s="395"/>
      <c r="X192" s="393"/>
      <c r="Y192" s="388"/>
      <c r="Z192" s="388"/>
      <c r="AA192" s="392"/>
      <c r="AB192" s="393"/>
      <c r="AC192" s="388"/>
      <c r="AD192" s="388"/>
      <c r="AE192" s="392"/>
      <c r="AF192" s="393"/>
      <c r="AG192" s="388"/>
      <c r="AH192" s="388"/>
      <c r="AI192" s="388"/>
      <c r="AJ192" s="388"/>
      <c r="AK192" s="395"/>
      <c r="AL192" s="393"/>
      <c r="AM192" s="388"/>
      <c r="AN192" s="392"/>
      <c r="AO192" s="388"/>
      <c r="AP192" s="388"/>
      <c r="AQ192" s="391"/>
      <c r="AR192" s="393"/>
      <c r="AS192" s="394"/>
      <c r="AT192" s="388">
        <v>1</v>
      </c>
      <c r="AU192" s="395"/>
      <c r="AV192" s="390"/>
      <c r="AW192" s="395"/>
    </row>
    <row r="193" spans="1:49" ht="21" customHeight="1" x14ac:dyDescent="0.3">
      <c r="A193" s="448"/>
      <c r="B193" s="55" t="s">
        <v>143</v>
      </c>
      <c r="C193" s="56">
        <f t="shared" si="16"/>
        <v>1</v>
      </c>
      <c r="D193" s="390"/>
      <c r="E193" s="391"/>
      <c r="F193" s="391"/>
      <c r="G193" s="392"/>
      <c r="H193" s="393"/>
      <c r="I193" s="388"/>
      <c r="J193" s="388"/>
      <c r="K193" s="394"/>
      <c r="L193" s="392"/>
      <c r="M193" s="393"/>
      <c r="N193" s="388"/>
      <c r="O193" s="388"/>
      <c r="P193" s="388"/>
      <c r="Q193" s="388"/>
      <c r="R193" s="392"/>
      <c r="S193" s="393"/>
      <c r="T193" s="390"/>
      <c r="U193" s="388"/>
      <c r="V193" s="388">
        <v>1</v>
      </c>
      <c r="W193" s="395"/>
      <c r="X193" s="393"/>
      <c r="Y193" s="388"/>
      <c r="Z193" s="388"/>
      <c r="AA193" s="392"/>
      <c r="AB193" s="393"/>
      <c r="AC193" s="388"/>
      <c r="AD193" s="388"/>
      <c r="AE193" s="392"/>
      <c r="AF193" s="393"/>
      <c r="AG193" s="388"/>
      <c r="AH193" s="388"/>
      <c r="AI193" s="388"/>
      <c r="AJ193" s="388"/>
      <c r="AK193" s="395"/>
      <c r="AL193" s="393"/>
      <c r="AM193" s="388"/>
      <c r="AN193" s="392"/>
      <c r="AO193" s="388"/>
      <c r="AP193" s="388"/>
      <c r="AQ193" s="391"/>
      <c r="AR193" s="393"/>
      <c r="AS193" s="394"/>
      <c r="AT193" s="388"/>
      <c r="AU193" s="395"/>
      <c r="AV193" s="390"/>
      <c r="AW193" s="395"/>
    </row>
    <row r="194" spans="1:49" ht="21" customHeight="1" x14ac:dyDescent="0.3">
      <c r="A194" s="448"/>
      <c r="B194" s="55" t="s">
        <v>84</v>
      </c>
      <c r="C194" s="56">
        <f t="shared" si="16"/>
        <v>2</v>
      </c>
      <c r="D194" s="390"/>
      <c r="E194" s="391"/>
      <c r="F194" s="391"/>
      <c r="G194" s="392"/>
      <c r="H194" s="393"/>
      <c r="I194" s="388"/>
      <c r="J194" s="388">
        <v>2</v>
      </c>
      <c r="K194" s="394"/>
      <c r="L194" s="392"/>
      <c r="M194" s="393"/>
      <c r="N194" s="388"/>
      <c r="O194" s="388"/>
      <c r="P194" s="388"/>
      <c r="Q194" s="388"/>
      <c r="R194" s="392"/>
      <c r="S194" s="393"/>
      <c r="T194" s="390"/>
      <c r="U194" s="388"/>
      <c r="V194" s="388"/>
      <c r="W194" s="395"/>
      <c r="X194" s="393"/>
      <c r="Y194" s="388"/>
      <c r="Z194" s="388"/>
      <c r="AA194" s="392"/>
      <c r="AB194" s="393"/>
      <c r="AC194" s="388"/>
      <c r="AD194" s="388"/>
      <c r="AE194" s="392"/>
      <c r="AF194" s="393"/>
      <c r="AG194" s="388"/>
      <c r="AH194" s="388"/>
      <c r="AI194" s="388"/>
      <c r="AJ194" s="388"/>
      <c r="AK194" s="395"/>
      <c r="AL194" s="393"/>
      <c r="AM194" s="388"/>
      <c r="AN194" s="392"/>
      <c r="AO194" s="388"/>
      <c r="AP194" s="388"/>
      <c r="AQ194" s="391"/>
      <c r="AR194" s="393"/>
      <c r="AS194" s="394"/>
      <c r="AT194" s="388"/>
      <c r="AU194" s="395"/>
      <c r="AV194" s="390"/>
      <c r="AW194" s="395"/>
    </row>
    <row r="195" spans="1:49" ht="21" customHeight="1" x14ac:dyDescent="0.3">
      <c r="A195" s="448"/>
      <c r="B195" s="55" t="s">
        <v>344</v>
      </c>
      <c r="C195" s="56">
        <f t="shared" si="16"/>
        <v>3</v>
      </c>
      <c r="D195" s="390"/>
      <c r="E195" s="391"/>
      <c r="F195" s="391"/>
      <c r="G195" s="392"/>
      <c r="H195" s="393"/>
      <c r="I195" s="388"/>
      <c r="J195" s="388"/>
      <c r="K195" s="394">
        <v>3</v>
      </c>
      <c r="L195" s="392"/>
      <c r="M195" s="393"/>
      <c r="N195" s="388"/>
      <c r="O195" s="388"/>
      <c r="P195" s="388"/>
      <c r="Q195" s="388"/>
      <c r="R195" s="392"/>
      <c r="S195" s="393"/>
      <c r="T195" s="390"/>
      <c r="U195" s="388"/>
      <c r="V195" s="388"/>
      <c r="W195" s="395"/>
      <c r="X195" s="393"/>
      <c r="Y195" s="388"/>
      <c r="Z195" s="388"/>
      <c r="AA195" s="392"/>
      <c r="AB195" s="393"/>
      <c r="AC195" s="388"/>
      <c r="AD195" s="388"/>
      <c r="AE195" s="392"/>
      <c r="AF195" s="393"/>
      <c r="AG195" s="388"/>
      <c r="AH195" s="388"/>
      <c r="AI195" s="388"/>
      <c r="AJ195" s="388"/>
      <c r="AK195" s="395"/>
      <c r="AL195" s="393"/>
      <c r="AM195" s="388"/>
      <c r="AN195" s="392"/>
      <c r="AO195" s="388"/>
      <c r="AP195" s="388"/>
      <c r="AQ195" s="391"/>
      <c r="AR195" s="393"/>
      <c r="AS195" s="394"/>
      <c r="AT195" s="388"/>
      <c r="AU195" s="395"/>
      <c r="AV195" s="390"/>
      <c r="AW195" s="395"/>
    </row>
    <row r="196" spans="1:49" ht="21" customHeight="1" x14ac:dyDescent="0.3">
      <c r="A196" s="448"/>
      <c r="B196" s="55" t="s">
        <v>110</v>
      </c>
      <c r="C196" s="56">
        <f t="shared" si="16"/>
        <v>4</v>
      </c>
      <c r="D196" s="390"/>
      <c r="E196" s="391"/>
      <c r="F196" s="391"/>
      <c r="G196" s="392"/>
      <c r="H196" s="393"/>
      <c r="I196" s="388"/>
      <c r="J196" s="388"/>
      <c r="K196" s="394"/>
      <c r="L196" s="392"/>
      <c r="M196" s="393"/>
      <c r="N196" s="388"/>
      <c r="O196" s="388"/>
      <c r="P196" s="388"/>
      <c r="Q196" s="388"/>
      <c r="R196" s="392"/>
      <c r="S196" s="393"/>
      <c r="T196" s="390"/>
      <c r="U196" s="388"/>
      <c r="V196" s="388"/>
      <c r="W196" s="395">
        <v>2</v>
      </c>
      <c r="X196" s="393"/>
      <c r="Y196" s="388"/>
      <c r="Z196" s="388"/>
      <c r="AA196" s="392">
        <v>2</v>
      </c>
      <c r="AB196" s="393"/>
      <c r="AC196" s="388"/>
      <c r="AD196" s="388"/>
      <c r="AE196" s="392"/>
      <c r="AF196" s="393"/>
      <c r="AG196" s="388"/>
      <c r="AH196" s="388"/>
      <c r="AI196" s="388"/>
      <c r="AJ196" s="388"/>
      <c r="AK196" s="395"/>
      <c r="AL196" s="393"/>
      <c r="AM196" s="388"/>
      <c r="AN196" s="392"/>
      <c r="AO196" s="388"/>
      <c r="AP196" s="388"/>
      <c r="AQ196" s="391"/>
      <c r="AR196" s="393"/>
      <c r="AS196" s="394"/>
      <c r="AT196" s="388"/>
      <c r="AU196" s="395"/>
      <c r="AV196" s="390"/>
      <c r="AW196" s="395"/>
    </row>
    <row r="197" spans="1:49" ht="21" customHeight="1" x14ac:dyDescent="0.3">
      <c r="A197" s="448"/>
      <c r="B197" s="55" t="s">
        <v>153</v>
      </c>
      <c r="C197" s="56">
        <f t="shared" si="16"/>
        <v>2</v>
      </c>
      <c r="D197" s="390"/>
      <c r="E197" s="391"/>
      <c r="F197" s="391"/>
      <c r="G197" s="392"/>
      <c r="H197" s="393"/>
      <c r="I197" s="388"/>
      <c r="J197" s="388"/>
      <c r="K197" s="394"/>
      <c r="L197" s="392"/>
      <c r="M197" s="393"/>
      <c r="N197" s="388"/>
      <c r="O197" s="388"/>
      <c r="P197" s="388"/>
      <c r="Q197" s="388"/>
      <c r="R197" s="392"/>
      <c r="S197" s="393"/>
      <c r="T197" s="390"/>
      <c r="U197" s="388"/>
      <c r="V197" s="388"/>
      <c r="W197" s="395">
        <v>1</v>
      </c>
      <c r="X197" s="393"/>
      <c r="Y197" s="388"/>
      <c r="Z197" s="388"/>
      <c r="AA197" s="392">
        <v>1</v>
      </c>
      <c r="AB197" s="393"/>
      <c r="AC197" s="388"/>
      <c r="AD197" s="388"/>
      <c r="AE197" s="392"/>
      <c r="AF197" s="393"/>
      <c r="AG197" s="388"/>
      <c r="AH197" s="388"/>
      <c r="AI197" s="388"/>
      <c r="AJ197" s="388"/>
      <c r="AK197" s="395"/>
      <c r="AL197" s="393"/>
      <c r="AM197" s="388"/>
      <c r="AN197" s="392"/>
      <c r="AO197" s="388"/>
      <c r="AP197" s="388"/>
      <c r="AQ197" s="391"/>
      <c r="AR197" s="393"/>
      <c r="AS197" s="394"/>
      <c r="AT197" s="388"/>
      <c r="AU197" s="395"/>
      <c r="AV197" s="390"/>
      <c r="AW197" s="395"/>
    </row>
    <row r="198" spans="1:49" ht="21" customHeight="1" x14ac:dyDescent="0.3">
      <c r="A198" s="448"/>
      <c r="B198" s="55" t="s">
        <v>92</v>
      </c>
      <c r="C198" s="56">
        <f t="shared" si="16"/>
        <v>5</v>
      </c>
      <c r="D198" s="390"/>
      <c r="E198" s="391"/>
      <c r="F198" s="391"/>
      <c r="G198" s="392"/>
      <c r="H198" s="393"/>
      <c r="I198" s="388"/>
      <c r="J198" s="388">
        <v>1</v>
      </c>
      <c r="K198" s="394"/>
      <c r="L198" s="392"/>
      <c r="M198" s="393"/>
      <c r="N198" s="388"/>
      <c r="O198" s="388"/>
      <c r="P198" s="388">
        <v>1</v>
      </c>
      <c r="Q198" s="388"/>
      <c r="R198" s="392"/>
      <c r="S198" s="393"/>
      <c r="T198" s="390"/>
      <c r="U198" s="388"/>
      <c r="V198" s="388"/>
      <c r="W198" s="395"/>
      <c r="X198" s="393"/>
      <c r="Y198" s="388"/>
      <c r="Z198" s="388"/>
      <c r="AA198" s="392"/>
      <c r="AB198" s="393"/>
      <c r="AC198" s="388"/>
      <c r="AD198" s="388"/>
      <c r="AE198" s="392"/>
      <c r="AF198" s="393">
        <v>2</v>
      </c>
      <c r="AG198" s="388"/>
      <c r="AH198" s="388">
        <v>1</v>
      </c>
      <c r="AI198" s="388"/>
      <c r="AJ198" s="388"/>
      <c r="AK198" s="395"/>
      <c r="AL198" s="393"/>
      <c r="AM198" s="388"/>
      <c r="AN198" s="392"/>
      <c r="AO198" s="388"/>
      <c r="AP198" s="388"/>
      <c r="AQ198" s="391"/>
      <c r="AR198" s="393"/>
      <c r="AS198" s="394"/>
      <c r="AT198" s="388"/>
      <c r="AU198" s="395"/>
      <c r="AV198" s="390"/>
      <c r="AW198" s="395"/>
    </row>
    <row r="199" spans="1:49" ht="21" customHeight="1" x14ac:dyDescent="0.3">
      <c r="A199" s="448"/>
      <c r="B199" s="55" t="s">
        <v>93</v>
      </c>
      <c r="C199" s="56">
        <f t="shared" si="16"/>
        <v>27</v>
      </c>
      <c r="D199" s="390"/>
      <c r="E199" s="391"/>
      <c r="F199" s="391"/>
      <c r="G199" s="392"/>
      <c r="H199" s="393"/>
      <c r="I199" s="388"/>
      <c r="J199" s="388"/>
      <c r="K199" s="394"/>
      <c r="L199" s="392"/>
      <c r="M199" s="393"/>
      <c r="N199" s="388">
        <v>3</v>
      </c>
      <c r="O199" s="388"/>
      <c r="P199" s="388"/>
      <c r="Q199" s="388"/>
      <c r="R199" s="392"/>
      <c r="S199" s="393"/>
      <c r="T199" s="390">
        <v>1</v>
      </c>
      <c r="U199" s="388">
        <v>2</v>
      </c>
      <c r="V199" s="388"/>
      <c r="W199" s="395"/>
      <c r="X199" s="393"/>
      <c r="Y199" s="388"/>
      <c r="Z199" s="388">
        <v>1</v>
      </c>
      <c r="AA199" s="392"/>
      <c r="AB199" s="393"/>
      <c r="AC199" s="388"/>
      <c r="AD199" s="388"/>
      <c r="AE199" s="392">
        <v>1</v>
      </c>
      <c r="AF199" s="393"/>
      <c r="AG199" s="388"/>
      <c r="AH199" s="388">
        <v>1</v>
      </c>
      <c r="AI199" s="388">
        <v>2</v>
      </c>
      <c r="AJ199" s="388"/>
      <c r="AK199" s="395">
        <v>1</v>
      </c>
      <c r="AL199" s="393">
        <v>2</v>
      </c>
      <c r="AM199" s="388"/>
      <c r="AN199" s="392"/>
      <c r="AO199" s="388"/>
      <c r="AP199" s="388">
        <v>4</v>
      </c>
      <c r="AQ199" s="391">
        <v>3</v>
      </c>
      <c r="AR199" s="393">
        <v>1</v>
      </c>
      <c r="AS199" s="394">
        <v>2</v>
      </c>
      <c r="AT199" s="388">
        <v>1</v>
      </c>
      <c r="AU199" s="395">
        <v>2</v>
      </c>
      <c r="AV199" s="390"/>
      <c r="AW199" s="395"/>
    </row>
    <row r="200" spans="1:49" ht="21" customHeight="1" x14ac:dyDescent="0.3">
      <c r="A200" s="448"/>
      <c r="B200" s="55" t="s">
        <v>462</v>
      </c>
      <c r="C200" s="56">
        <f t="shared" si="16"/>
        <v>1</v>
      </c>
      <c r="D200" s="390"/>
      <c r="E200" s="391"/>
      <c r="F200" s="391"/>
      <c r="G200" s="392"/>
      <c r="H200" s="393"/>
      <c r="I200" s="388"/>
      <c r="J200" s="388"/>
      <c r="K200" s="394"/>
      <c r="L200" s="392"/>
      <c r="M200" s="393"/>
      <c r="N200" s="388"/>
      <c r="O200" s="388"/>
      <c r="P200" s="388"/>
      <c r="Q200" s="388"/>
      <c r="R200" s="392"/>
      <c r="S200" s="393"/>
      <c r="T200" s="390"/>
      <c r="U200" s="388"/>
      <c r="V200" s="388"/>
      <c r="W200" s="395"/>
      <c r="X200" s="393"/>
      <c r="Y200" s="388"/>
      <c r="Z200" s="388"/>
      <c r="AA200" s="392"/>
      <c r="AB200" s="393"/>
      <c r="AC200" s="388"/>
      <c r="AD200" s="388"/>
      <c r="AE200" s="392"/>
      <c r="AF200" s="393"/>
      <c r="AG200" s="388"/>
      <c r="AH200" s="388"/>
      <c r="AI200" s="388"/>
      <c r="AJ200" s="388"/>
      <c r="AK200" s="395"/>
      <c r="AL200" s="393"/>
      <c r="AM200" s="388"/>
      <c r="AN200" s="392">
        <v>1</v>
      </c>
      <c r="AO200" s="388"/>
      <c r="AP200" s="388"/>
      <c r="AQ200" s="391"/>
      <c r="AR200" s="393"/>
      <c r="AS200" s="394"/>
      <c r="AT200" s="388"/>
      <c r="AU200" s="395"/>
      <c r="AV200" s="390"/>
      <c r="AW200" s="395"/>
    </row>
    <row r="201" spans="1:49" ht="21" customHeight="1" x14ac:dyDescent="0.3">
      <c r="A201" s="448"/>
      <c r="B201" s="55" t="s">
        <v>144</v>
      </c>
      <c r="C201" s="56">
        <f t="shared" si="16"/>
        <v>5</v>
      </c>
      <c r="D201" s="390"/>
      <c r="E201" s="391"/>
      <c r="F201" s="391"/>
      <c r="G201" s="392"/>
      <c r="H201" s="393"/>
      <c r="I201" s="388"/>
      <c r="J201" s="388"/>
      <c r="K201" s="394"/>
      <c r="L201" s="392"/>
      <c r="M201" s="393"/>
      <c r="N201" s="388"/>
      <c r="O201" s="388"/>
      <c r="P201" s="388"/>
      <c r="Q201" s="388"/>
      <c r="R201" s="392"/>
      <c r="S201" s="393"/>
      <c r="T201" s="390"/>
      <c r="U201" s="388"/>
      <c r="V201" s="388"/>
      <c r="W201" s="395"/>
      <c r="X201" s="393"/>
      <c r="Y201" s="388"/>
      <c r="Z201" s="388"/>
      <c r="AA201" s="392"/>
      <c r="AB201" s="393"/>
      <c r="AC201" s="388"/>
      <c r="AD201" s="388">
        <v>5</v>
      </c>
      <c r="AE201" s="392"/>
      <c r="AF201" s="393"/>
      <c r="AG201" s="388"/>
      <c r="AH201" s="388"/>
      <c r="AI201" s="388"/>
      <c r="AJ201" s="388"/>
      <c r="AK201" s="395"/>
      <c r="AL201" s="393"/>
      <c r="AM201" s="388"/>
      <c r="AN201" s="392"/>
      <c r="AO201" s="388"/>
      <c r="AP201" s="388"/>
      <c r="AQ201" s="391"/>
      <c r="AR201" s="393"/>
      <c r="AS201" s="394"/>
      <c r="AT201" s="388"/>
      <c r="AU201" s="395"/>
      <c r="AV201" s="390"/>
      <c r="AW201" s="395"/>
    </row>
    <row r="202" spans="1:49" ht="21" customHeight="1" x14ac:dyDescent="0.3">
      <c r="A202" s="448"/>
      <c r="B202" s="55" t="s">
        <v>97</v>
      </c>
      <c r="C202" s="56">
        <f t="shared" si="16"/>
        <v>2</v>
      </c>
      <c r="D202" s="390"/>
      <c r="E202" s="391"/>
      <c r="F202" s="391"/>
      <c r="G202" s="392"/>
      <c r="H202" s="393"/>
      <c r="I202" s="388"/>
      <c r="J202" s="388"/>
      <c r="K202" s="394"/>
      <c r="L202" s="392"/>
      <c r="M202" s="393"/>
      <c r="N202" s="388"/>
      <c r="O202" s="388"/>
      <c r="P202" s="388"/>
      <c r="Q202" s="388"/>
      <c r="R202" s="392"/>
      <c r="S202" s="393"/>
      <c r="T202" s="390"/>
      <c r="U202" s="388"/>
      <c r="V202" s="388"/>
      <c r="W202" s="395"/>
      <c r="X202" s="393"/>
      <c r="Y202" s="388"/>
      <c r="Z202" s="388"/>
      <c r="AA202" s="392"/>
      <c r="AB202" s="393">
        <v>1</v>
      </c>
      <c r="AC202" s="388"/>
      <c r="AD202" s="388"/>
      <c r="AE202" s="392">
        <v>1</v>
      </c>
      <c r="AF202" s="393"/>
      <c r="AG202" s="388"/>
      <c r="AH202" s="388"/>
      <c r="AI202" s="388"/>
      <c r="AJ202" s="388"/>
      <c r="AK202" s="395"/>
      <c r="AL202" s="393"/>
      <c r="AM202" s="388"/>
      <c r="AN202" s="392"/>
      <c r="AO202" s="388"/>
      <c r="AP202" s="388"/>
      <c r="AQ202" s="391"/>
      <c r="AR202" s="393"/>
      <c r="AS202" s="394"/>
      <c r="AT202" s="388"/>
      <c r="AU202" s="395"/>
      <c r="AV202" s="390"/>
      <c r="AW202" s="395"/>
    </row>
    <row r="203" spans="1:49" ht="21" customHeight="1" x14ac:dyDescent="0.3">
      <c r="A203" s="448"/>
      <c r="B203" s="55" t="s">
        <v>85</v>
      </c>
      <c r="C203" s="56">
        <f t="shared" si="16"/>
        <v>2</v>
      </c>
      <c r="D203" s="390"/>
      <c r="E203" s="391"/>
      <c r="F203" s="391"/>
      <c r="G203" s="392"/>
      <c r="H203" s="393"/>
      <c r="I203" s="388"/>
      <c r="J203" s="388">
        <v>2</v>
      </c>
      <c r="K203" s="394"/>
      <c r="L203" s="392"/>
      <c r="M203" s="393"/>
      <c r="N203" s="388"/>
      <c r="O203" s="388"/>
      <c r="P203" s="388"/>
      <c r="Q203" s="388"/>
      <c r="R203" s="392"/>
      <c r="S203" s="393"/>
      <c r="T203" s="390"/>
      <c r="U203" s="388"/>
      <c r="V203" s="388"/>
      <c r="W203" s="395"/>
      <c r="X203" s="393"/>
      <c r="Y203" s="388"/>
      <c r="Z203" s="388"/>
      <c r="AA203" s="392"/>
      <c r="AB203" s="393"/>
      <c r="AC203" s="388"/>
      <c r="AD203" s="388"/>
      <c r="AE203" s="392"/>
      <c r="AF203" s="393"/>
      <c r="AG203" s="388"/>
      <c r="AH203" s="388"/>
      <c r="AI203" s="388"/>
      <c r="AJ203" s="388"/>
      <c r="AK203" s="395"/>
      <c r="AL203" s="393"/>
      <c r="AM203" s="388"/>
      <c r="AN203" s="392"/>
      <c r="AO203" s="388"/>
      <c r="AP203" s="388"/>
      <c r="AQ203" s="391"/>
      <c r="AR203" s="393"/>
      <c r="AS203" s="394"/>
      <c r="AT203" s="388"/>
      <c r="AU203" s="395"/>
      <c r="AV203" s="390"/>
      <c r="AW203" s="395"/>
    </row>
    <row r="204" spans="1:49" ht="21" customHeight="1" x14ac:dyDescent="0.3">
      <c r="A204" s="448"/>
      <c r="B204" s="55" t="s">
        <v>112</v>
      </c>
      <c r="C204" s="56">
        <f t="shared" si="16"/>
        <v>1</v>
      </c>
      <c r="D204" s="390"/>
      <c r="E204" s="391"/>
      <c r="F204" s="391"/>
      <c r="G204" s="392"/>
      <c r="H204" s="393"/>
      <c r="I204" s="388"/>
      <c r="J204" s="388"/>
      <c r="K204" s="394"/>
      <c r="L204" s="392"/>
      <c r="M204" s="393"/>
      <c r="N204" s="388"/>
      <c r="O204" s="388"/>
      <c r="P204" s="388"/>
      <c r="Q204" s="388"/>
      <c r="R204" s="392"/>
      <c r="S204" s="393"/>
      <c r="T204" s="390"/>
      <c r="U204" s="388"/>
      <c r="V204" s="388"/>
      <c r="W204" s="395"/>
      <c r="X204" s="393"/>
      <c r="Y204" s="388"/>
      <c r="Z204" s="388"/>
      <c r="AA204" s="392"/>
      <c r="AB204" s="393"/>
      <c r="AC204" s="388"/>
      <c r="AD204" s="388"/>
      <c r="AE204" s="392"/>
      <c r="AF204" s="393"/>
      <c r="AG204" s="388"/>
      <c r="AH204" s="388"/>
      <c r="AI204" s="388"/>
      <c r="AJ204" s="388">
        <v>1</v>
      </c>
      <c r="AK204" s="395"/>
      <c r="AL204" s="393"/>
      <c r="AM204" s="388"/>
      <c r="AN204" s="392"/>
      <c r="AO204" s="388"/>
      <c r="AP204" s="388"/>
      <c r="AQ204" s="391"/>
      <c r="AR204" s="393"/>
      <c r="AS204" s="394"/>
      <c r="AT204" s="388"/>
      <c r="AU204" s="395"/>
      <c r="AV204" s="390"/>
      <c r="AW204" s="395"/>
    </row>
    <row r="205" spans="1:49" ht="21" customHeight="1" x14ac:dyDescent="0.3">
      <c r="A205" s="448"/>
      <c r="B205" s="55" t="s">
        <v>147</v>
      </c>
      <c r="C205" s="56">
        <f t="shared" si="16"/>
        <v>5</v>
      </c>
      <c r="D205" s="390"/>
      <c r="E205" s="391"/>
      <c r="F205" s="391"/>
      <c r="G205" s="392"/>
      <c r="H205" s="393"/>
      <c r="I205" s="388">
        <v>2</v>
      </c>
      <c r="J205" s="388"/>
      <c r="K205" s="394"/>
      <c r="L205" s="392"/>
      <c r="M205" s="393"/>
      <c r="N205" s="388"/>
      <c r="O205" s="388"/>
      <c r="P205" s="388"/>
      <c r="Q205" s="388"/>
      <c r="R205" s="392"/>
      <c r="S205" s="393"/>
      <c r="T205" s="390">
        <v>1</v>
      </c>
      <c r="U205" s="388"/>
      <c r="V205" s="388"/>
      <c r="W205" s="395"/>
      <c r="X205" s="393"/>
      <c r="Y205" s="388"/>
      <c r="Z205" s="388"/>
      <c r="AA205" s="392"/>
      <c r="AB205" s="393"/>
      <c r="AC205" s="388"/>
      <c r="AD205" s="388"/>
      <c r="AE205" s="392"/>
      <c r="AF205" s="393"/>
      <c r="AG205" s="388"/>
      <c r="AH205" s="388"/>
      <c r="AI205" s="388"/>
      <c r="AJ205" s="388"/>
      <c r="AK205" s="395">
        <v>2</v>
      </c>
      <c r="AL205" s="393"/>
      <c r="AM205" s="388"/>
      <c r="AN205" s="392"/>
      <c r="AO205" s="388"/>
      <c r="AP205" s="388"/>
      <c r="AQ205" s="391"/>
      <c r="AR205" s="393"/>
      <c r="AS205" s="394"/>
      <c r="AT205" s="388"/>
      <c r="AU205" s="395"/>
      <c r="AV205" s="390"/>
      <c r="AW205" s="395"/>
    </row>
    <row r="206" spans="1:49" ht="21" customHeight="1" x14ac:dyDescent="0.3">
      <c r="A206" s="448"/>
      <c r="B206" s="55" t="s">
        <v>87</v>
      </c>
      <c r="C206" s="56">
        <f t="shared" si="16"/>
        <v>3</v>
      </c>
      <c r="D206" s="390"/>
      <c r="E206" s="391"/>
      <c r="F206" s="391"/>
      <c r="G206" s="392"/>
      <c r="H206" s="393"/>
      <c r="I206" s="388"/>
      <c r="J206" s="388"/>
      <c r="K206" s="394"/>
      <c r="L206" s="392"/>
      <c r="M206" s="393"/>
      <c r="N206" s="388">
        <v>1</v>
      </c>
      <c r="O206" s="388"/>
      <c r="P206" s="388">
        <v>1</v>
      </c>
      <c r="Q206" s="388"/>
      <c r="R206" s="392"/>
      <c r="S206" s="393"/>
      <c r="T206" s="390"/>
      <c r="U206" s="388"/>
      <c r="V206" s="388"/>
      <c r="W206" s="395"/>
      <c r="X206" s="393"/>
      <c r="Y206" s="388"/>
      <c r="Z206" s="388"/>
      <c r="AA206" s="392"/>
      <c r="AB206" s="393"/>
      <c r="AC206" s="388"/>
      <c r="AD206" s="388"/>
      <c r="AE206" s="392"/>
      <c r="AF206" s="393"/>
      <c r="AG206" s="388"/>
      <c r="AH206" s="388"/>
      <c r="AI206" s="388">
        <v>1</v>
      </c>
      <c r="AJ206" s="388"/>
      <c r="AK206" s="395"/>
      <c r="AL206" s="393"/>
      <c r="AM206" s="388"/>
      <c r="AN206" s="392"/>
      <c r="AO206" s="388"/>
      <c r="AP206" s="388"/>
      <c r="AQ206" s="391"/>
      <c r="AR206" s="393"/>
      <c r="AS206" s="394"/>
      <c r="AT206" s="388"/>
      <c r="AU206" s="395"/>
      <c r="AV206" s="390"/>
      <c r="AW206" s="395"/>
    </row>
    <row r="207" spans="1:49" ht="21" customHeight="1" x14ac:dyDescent="0.3">
      <c r="A207" s="448"/>
      <c r="B207" s="55" t="s">
        <v>139</v>
      </c>
      <c r="C207" s="56">
        <f t="shared" si="16"/>
        <v>1</v>
      </c>
      <c r="D207" s="390"/>
      <c r="E207" s="391"/>
      <c r="F207" s="391"/>
      <c r="G207" s="392"/>
      <c r="H207" s="393"/>
      <c r="I207" s="388"/>
      <c r="J207" s="388"/>
      <c r="K207" s="394"/>
      <c r="L207" s="392"/>
      <c r="M207" s="393"/>
      <c r="N207" s="388"/>
      <c r="O207" s="388"/>
      <c r="P207" s="388"/>
      <c r="Q207" s="388"/>
      <c r="R207" s="392"/>
      <c r="S207" s="393"/>
      <c r="T207" s="390"/>
      <c r="U207" s="388"/>
      <c r="V207" s="388"/>
      <c r="W207" s="395"/>
      <c r="X207" s="393"/>
      <c r="Y207" s="388"/>
      <c r="Z207" s="388"/>
      <c r="AA207" s="392"/>
      <c r="AB207" s="393"/>
      <c r="AC207" s="388"/>
      <c r="AD207" s="388"/>
      <c r="AE207" s="392"/>
      <c r="AF207" s="393"/>
      <c r="AG207" s="388"/>
      <c r="AH207" s="388">
        <v>1</v>
      </c>
      <c r="AI207" s="388"/>
      <c r="AJ207" s="388"/>
      <c r="AK207" s="395"/>
      <c r="AL207" s="393"/>
      <c r="AM207" s="388"/>
      <c r="AN207" s="392"/>
      <c r="AO207" s="388"/>
      <c r="AP207" s="388"/>
      <c r="AQ207" s="391"/>
      <c r="AR207" s="393"/>
      <c r="AS207" s="394"/>
      <c r="AT207" s="388"/>
      <c r="AU207" s="395"/>
      <c r="AV207" s="390"/>
      <c r="AW207" s="395"/>
    </row>
    <row r="208" spans="1:49" ht="21" customHeight="1" x14ac:dyDescent="0.3">
      <c r="A208" s="448"/>
      <c r="B208" s="55" t="s">
        <v>116</v>
      </c>
      <c r="C208" s="56">
        <f t="shared" ref="C208:C269" si="18">SUM(D208:AW208)</f>
        <v>1</v>
      </c>
      <c r="D208" s="390"/>
      <c r="E208" s="391"/>
      <c r="F208" s="391"/>
      <c r="G208" s="392"/>
      <c r="H208" s="393"/>
      <c r="I208" s="388"/>
      <c r="J208" s="388"/>
      <c r="K208" s="394"/>
      <c r="L208" s="392"/>
      <c r="M208" s="393"/>
      <c r="N208" s="388"/>
      <c r="O208" s="388"/>
      <c r="P208" s="388"/>
      <c r="Q208" s="388"/>
      <c r="R208" s="392"/>
      <c r="S208" s="393"/>
      <c r="T208" s="390"/>
      <c r="U208" s="388"/>
      <c r="V208" s="388"/>
      <c r="W208" s="395"/>
      <c r="X208" s="393"/>
      <c r="Y208" s="388"/>
      <c r="Z208" s="388"/>
      <c r="AA208" s="392"/>
      <c r="AB208" s="393"/>
      <c r="AC208" s="388"/>
      <c r="AD208" s="388"/>
      <c r="AE208" s="392"/>
      <c r="AF208" s="393"/>
      <c r="AG208" s="388"/>
      <c r="AH208" s="388"/>
      <c r="AI208" s="388"/>
      <c r="AJ208" s="388"/>
      <c r="AK208" s="395"/>
      <c r="AL208" s="393"/>
      <c r="AM208" s="388"/>
      <c r="AN208" s="392"/>
      <c r="AO208" s="388"/>
      <c r="AP208" s="388"/>
      <c r="AQ208" s="391"/>
      <c r="AR208" s="393"/>
      <c r="AS208" s="394">
        <v>1</v>
      </c>
      <c r="AT208" s="388"/>
      <c r="AU208" s="395"/>
      <c r="AV208" s="390"/>
      <c r="AW208" s="395"/>
    </row>
    <row r="209" spans="1:49" ht="21" customHeight="1" x14ac:dyDescent="0.3">
      <c r="A209" s="448"/>
      <c r="B209" s="55" t="s">
        <v>345</v>
      </c>
      <c r="C209" s="56">
        <f t="shared" si="18"/>
        <v>1</v>
      </c>
      <c r="D209" s="390"/>
      <c r="E209" s="391">
        <v>1</v>
      </c>
      <c r="F209" s="391"/>
      <c r="G209" s="392"/>
      <c r="H209" s="393"/>
      <c r="I209" s="388"/>
      <c r="J209" s="388"/>
      <c r="K209" s="394"/>
      <c r="L209" s="392"/>
      <c r="M209" s="393"/>
      <c r="N209" s="388"/>
      <c r="O209" s="388"/>
      <c r="P209" s="388"/>
      <c r="Q209" s="388"/>
      <c r="R209" s="392"/>
      <c r="S209" s="393"/>
      <c r="T209" s="390"/>
      <c r="U209" s="388"/>
      <c r="V209" s="388"/>
      <c r="W209" s="395"/>
      <c r="X209" s="393"/>
      <c r="Y209" s="388"/>
      <c r="Z209" s="388"/>
      <c r="AA209" s="392"/>
      <c r="AB209" s="393"/>
      <c r="AC209" s="388"/>
      <c r="AD209" s="388"/>
      <c r="AE209" s="392"/>
      <c r="AF209" s="393"/>
      <c r="AG209" s="388"/>
      <c r="AH209" s="388"/>
      <c r="AI209" s="388"/>
      <c r="AJ209" s="388"/>
      <c r="AK209" s="395"/>
      <c r="AL209" s="393"/>
      <c r="AM209" s="388"/>
      <c r="AN209" s="392"/>
      <c r="AO209" s="388"/>
      <c r="AP209" s="388"/>
      <c r="AQ209" s="391"/>
      <c r="AR209" s="393"/>
      <c r="AS209" s="394"/>
      <c r="AT209" s="388"/>
      <c r="AU209" s="395"/>
      <c r="AV209" s="390"/>
      <c r="AW209" s="395"/>
    </row>
    <row r="210" spans="1:49" ht="21" customHeight="1" x14ac:dyDescent="0.3">
      <c r="A210" s="448"/>
      <c r="B210" s="55" t="s">
        <v>46</v>
      </c>
      <c r="C210" s="56">
        <f t="shared" si="18"/>
        <v>1</v>
      </c>
      <c r="D210" s="390"/>
      <c r="E210" s="391"/>
      <c r="F210" s="391"/>
      <c r="G210" s="392"/>
      <c r="H210" s="393"/>
      <c r="I210" s="388"/>
      <c r="J210" s="388">
        <v>1</v>
      </c>
      <c r="K210" s="394"/>
      <c r="L210" s="392"/>
      <c r="M210" s="393"/>
      <c r="N210" s="388"/>
      <c r="O210" s="388"/>
      <c r="P210" s="388"/>
      <c r="Q210" s="388"/>
      <c r="R210" s="392"/>
      <c r="S210" s="393"/>
      <c r="T210" s="390"/>
      <c r="U210" s="388"/>
      <c r="V210" s="388"/>
      <c r="W210" s="395"/>
      <c r="X210" s="393"/>
      <c r="Y210" s="388"/>
      <c r="Z210" s="388"/>
      <c r="AA210" s="392"/>
      <c r="AB210" s="393"/>
      <c r="AC210" s="388"/>
      <c r="AD210" s="388"/>
      <c r="AE210" s="392"/>
      <c r="AF210" s="393"/>
      <c r="AG210" s="388"/>
      <c r="AH210" s="388"/>
      <c r="AI210" s="388"/>
      <c r="AJ210" s="388"/>
      <c r="AK210" s="395"/>
      <c r="AL210" s="393"/>
      <c r="AM210" s="388"/>
      <c r="AN210" s="392"/>
      <c r="AO210" s="388"/>
      <c r="AP210" s="388"/>
      <c r="AQ210" s="391"/>
      <c r="AR210" s="393"/>
      <c r="AS210" s="394"/>
      <c r="AT210" s="388"/>
      <c r="AU210" s="395"/>
      <c r="AV210" s="390"/>
      <c r="AW210" s="395"/>
    </row>
    <row r="211" spans="1:49" ht="21" customHeight="1" x14ac:dyDescent="0.3">
      <c r="A211" s="448"/>
      <c r="B211" s="55" t="s">
        <v>99</v>
      </c>
      <c r="C211" s="56">
        <f t="shared" si="18"/>
        <v>1</v>
      </c>
      <c r="D211" s="390"/>
      <c r="E211" s="391"/>
      <c r="F211" s="391"/>
      <c r="G211" s="392"/>
      <c r="H211" s="393"/>
      <c r="I211" s="388"/>
      <c r="J211" s="388"/>
      <c r="K211" s="394"/>
      <c r="L211" s="392"/>
      <c r="M211" s="393"/>
      <c r="N211" s="388"/>
      <c r="O211" s="388"/>
      <c r="P211" s="388"/>
      <c r="Q211" s="388"/>
      <c r="R211" s="392"/>
      <c r="S211" s="393"/>
      <c r="T211" s="390"/>
      <c r="U211" s="388"/>
      <c r="V211" s="388"/>
      <c r="W211" s="395"/>
      <c r="X211" s="393"/>
      <c r="Y211" s="388"/>
      <c r="Z211" s="388"/>
      <c r="AA211" s="392"/>
      <c r="AB211" s="393"/>
      <c r="AC211" s="388"/>
      <c r="AD211" s="388"/>
      <c r="AE211" s="392"/>
      <c r="AF211" s="393"/>
      <c r="AG211" s="388"/>
      <c r="AH211" s="388">
        <v>1</v>
      </c>
      <c r="AI211" s="388"/>
      <c r="AJ211" s="388"/>
      <c r="AK211" s="395"/>
      <c r="AL211" s="393"/>
      <c r="AM211" s="388"/>
      <c r="AN211" s="392"/>
      <c r="AO211" s="388"/>
      <c r="AP211" s="388"/>
      <c r="AQ211" s="391"/>
      <c r="AR211" s="393"/>
      <c r="AS211" s="394"/>
      <c r="AT211" s="388"/>
      <c r="AU211" s="395"/>
      <c r="AV211" s="390"/>
      <c r="AW211" s="395"/>
    </row>
    <row r="212" spans="1:49" ht="21" customHeight="1" x14ac:dyDescent="0.3">
      <c r="A212" s="448"/>
      <c r="B212" s="55" t="s">
        <v>157</v>
      </c>
      <c r="C212" s="56">
        <f t="shared" si="18"/>
        <v>1</v>
      </c>
      <c r="D212" s="390"/>
      <c r="E212" s="391"/>
      <c r="F212" s="391"/>
      <c r="G212" s="392"/>
      <c r="H212" s="393"/>
      <c r="I212" s="388"/>
      <c r="J212" s="388"/>
      <c r="K212" s="394"/>
      <c r="L212" s="392"/>
      <c r="M212" s="393"/>
      <c r="N212" s="388"/>
      <c r="O212" s="388"/>
      <c r="P212" s="388"/>
      <c r="Q212" s="388"/>
      <c r="R212" s="392"/>
      <c r="S212" s="393"/>
      <c r="T212" s="390"/>
      <c r="U212" s="388"/>
      <c r="V212" s="388">
        <v>1</v>
      </c>
      <c r="W212" s="395"/>
      <c r="X212" s="393"/>
      <c r="Y212" s="388"/>
      <c r="Z212" s="388"/>
      <c r="AA212" s="392"/>
      <c r="AB212" s="393"/>
      <c r="AC212" s="388"/>
      <c r="AD212" s="388"/>
      <c r="AE212" s="392"/>
      <c r="AF212" s="393"/>
      <c r="AG212" s="388"/>
      <c r="AH212" s="388"/>
      <c r="AI212" s="388"/>
      <c r="AJ212" s="388"/>
      <c r="AK212" s="395"/>
      <c r="AL212" s="393"/>
      <c r="AM212" s="388"/>
      <c r="AN212" s="392"/>
      <c r="AO212" s="388"/>
      <c r="AP212" s="388"/>
      <c r="AQ212" s="391"/>
      <c r="AR212" s="393"/>
      <c r="AS212" s="394"/>
      <c r="AT212" s="388"/>
      <c r="AU212" s="395"/>
      <c r="AV212" s="390"/>
      <c r="AW212" s="395"/>
    </row>
    <row r="213" spans="1:49" ht="21" customHeight="1" x14ac:dyDescent="0.3">
      <c r="A213" s="448"/>
      <c r="B213" s="55" t="s">
        <v>380</v>
      </c>
      <c r="C213" s="56">
        <f t="shared" si="18"/>
        <v>1</v>
      </c>
      <c r="D213" s="390"/>
      <c r="E213" s="391"/>
      <c r="F213" s="391"/>
      <c r="G213" s="392"/>
      <c r="H213" s="393"/>
      <c r="I213" s="388"/>
      <c r="J213" s="388"/>
      <c r="K213" s="394"/>
      <c r="L213" s="392"/>
      <c r="M213" s="393"/>
      <c r="N213" s="388"/>
      <c r="O213" s="388"/>
      <c r="P213" s="388"/>
      <c r="Q213" s="388"/>
      <c r="R213" s="392"/>
      <c r="S213" s="393"/>
      <c r="T213" s="390"/>
      <c r="U213" s="388"/>
      <c r="V213" s="388"/>
      <c r="W213" s="395"/>
      <c r="X213" s="393"/>
      <c r="Y213" s="388"/>
      <c r="Z213" s="388"/>
      <c r="AA213" s="392"/>
      <c r="AB213" s="393"/>
      <c r="AC213" s="388"/>
      <c r="AD213" s="388"/>
      <c r="AE213" s="392"/>
      <c r="AF213" s="393"/>
      <c r="AG213" s="388"/>
      <c r="AH213" s="388"/>
      <c r="AI213" s="388"/>
      <c r="AJ213" s="388"/>
      <c r="AK213" s="395"/>
      <c r="AL213" s="393"/>
      <c r="AM213" s="388"/>
      <c r="AN213" s="392"/>
      <c r="AO213" s="388"/>
      <c r="AP213" s="388"/>
      <c r="AQ213" s="391"/>
      <c r="AR213" s="393"/>
      <c r="AS213" s="394">
        <v>1</v>
      </c>
      <c r="AT213" s="388"/>
      <c r="AU213" s="395"/>
      <c r="AV213" s="390"/>
      <c r="AW213" s="395"/>
    </row>
    <row r="214" spans="1:49" ht="21" customHeight="1" x14ac:dyDescent="0.3">
      <c r="A214" s="448"/>
      <c r="B214" s="55" t="s">
        <v>178</v>
      </c>
      <c r="C214" s="56">
        <f t="shared" si="18"/>
        <v>1</v>
      </c>
      <c r="D214" s="390"/>
      <c r="E214" s="391"/>
      <c r="F214" s="391"/>
      <c r="G214" s="392"/>
      <c r="H214" s="393"/>
      <c r="I214" s="388"/>
      <c r="J214" s="388"/>
      <c r="K214" s="394"/>
      <c r="L214" s="392"/>
      <c r="M214" s="393"/>
      <c r="N214" s="388"/>
      <c r="O214" s="388"/>
      <c r="P214" s="388"/>
      <c r="Q214" s="388"/>
      <c r="R214" s="392"/>
      <c r="S214" s="393">
        <v>1</v>
      </c>
      <c r="T214" s="390"/>
      <c r="U214" s="388"/>
      <c r="V214" s="388"/>
      <c r="W214" s="395"/>
      <c r="X214" s="393"/>
      <c r="Y214" s="388"/>
      <c r="Z214" s="388"/>
      <c r="AA214" s="392"/>
      <c r="AB214" s="393"/>
      <c r="AC214" s="388"/>
      <c r="AD214" s="388"/>
      <c r="AE214" s="392"/>
      <c r="AF214" s="393"/>
      <c r="AG214" s="388"/>
      <c r="AH214" s="388"/>
      <c r="AI214" s="388"/>
      <c r="AJ214" s="388"/>
      <c r="AK214" s="395"/>
      <c r="AL214" s="393"/>
      <c r="AM214" s="388"/>
      <c r="AN214" s="392"/>
      <c r="AO214" s="388"/>
      <c r="AP214" s="388"/>
      <c r="AQ214" s="391"/>
      <c r="AR214" s="393"/>
      <c r="AS214" s="394"/>
      <c r="AT214" s="388"/>
      <c r="AU214" s="395"/>
      <c r="AV214" s="390"/>
      <c r="AW214" s="395"/>
    </row>
    <row r="215" spans="1:49" ht="21" customHeight="1" x14ac:dyDescent="0.3">
      <c r="A215" s="448"/>
      <c r="B215" s="55" t="s">
        <v>197</v>
      </c>
      <c r="C215" s="56">
        <f t="shared" si="18"/>
        <v>3</v>
      </c>
      <c r="D215" s="390"/>
      <c r="E215" s="391"/>
      <c r="F215" s="391"/>
      <c r="G215" s="392"/>
      <c r="H215" s="393"/>
      <c r="I215" s="388"/>
      <c r="J215" s="388"/>
      <c r="K215" s="394"/>
      <c r="L215" s="392"/>
      <c r="M215" s="393"/>
      <c r="N215" s="388"/>
      <c r="O215" s="388"/>
      <c r="P215" s="388"/>
      <c r="Q215" s="388"/>
      <c r="R215" s="392"/>
      <c r="S215" s="393"/>
      <c r="T215" s="390"/>
      <c r="U215" s="388"/>
      <c r="V215" s="388"/>
      <c r="W215" s="395"/>
      <c r="X215" s="393">
        <v>2</v>
      </c>
      <c r="Y215" s="388">
        <v>1</v>
      </c>
      <c r="Z215" s="388"/>
      <c r="AA215" s="392"/>
      <c r="AB215" s="393"/>
      <c r="AC215" s="388"/>
      <c r="AD215" s="388"/>
      <c r="AE215" s="392"/>
      <c r="AF215" s="393"/>
      <c r="AG215" s="388"/>
      <c r="AH215" s="388"/>
      <c r="AI215" s="388"/>
      <c r="AJ215" s="388"/>
      <c r="AK215" s="395"/>
      <c r="AL215" s="393"/>
      <c r="AM215" s="388"/>
      <c r="AN215" s="392"/>
      <c r="AO215" s="388"/>
      <c r="AP215" s="388"/>
      <c r="AQ215" s="391"/>
      <c r="AR215" s="393"/>
      <c r="AS215" s="394"/>
      <c r="AT215" s="388"/>
      <c r="AU215" s="395"/>
      <c r="AV215" s="390"/>
      <c r="AW215" s="395"/>
    </row>
    <row r="216" spans="1:49" ht="21" customHeight="1" x14ac:dyDescent="0.3">
      <c r="A216" s="448"/>
      <c r="B216" s="55" t="s">
        <v>101</v>
      </c>
      <c r="C216" s="56">
        <f t="shared" si="18"/>
        <v>2</v>
      </c>
      <c r="D216" s="390"/>
      <c r="E216" s="391"/>
      <c r="F216" s="391"/>
      <c r="G216" s="392"/>
      <c r="H216" s="393"/>
      <c r="I216" s="388"/>
      <c r="J216" s="388"/>
      <c r="K216" s="394"/>
      <c r="L216" s="392"/>
      <c r="M216" s="393"/>
      <c r="N216" s="388"/>
      <c r="O216" s="388"/>
      <c r="P216" s="388"/>
      <c r="Q216" s="388"/>
      <c r="R216" s="392"/>
      <c r="S216" s="393"/>
      <c r="T216" s="390"/>
      <c r="U216" s="388"/>
      <c r="V216" s="388"/>
      <c r="W216" s="395">
        <v>2</v>
      </c>
      <c r="X216" s="393"/>
      <c r="Y216" s="388"/>
      <c r="Z216" s="388"/>
      <c r="AA216" s="392"/>
      <c r="AB216" s="393"/>
      <c r="AC216" s="388"/>
      <c r="AD216" s="388"/>
      <c r="AE216" s="392"/>
      <c r="AF216" s="393"/>
      <c r="AG216" s="388"/>
      <c r="AH216" s="388"/>
      <c r="AI216" s="388"/>
      <c r="AJ216" s="388"/>
      <c r="AK216" s="395"/>
      <c r="AL216" s="393"/>
      <c r="AM216" s="388"/>
      <c r="AN216" s="392"/>
      <c r="AO216" s="388"/>
      <c r="AP216" s="388"/>
      <c r="AQ216" s="391"/>
      <c r="AR216" s="393"/>
      <c r="AS216" s="394"/>
      <c r="AT216" s="388"/>
      <c r="AU216" s="395"/>
      <c r="AV216" s="390"/>
      <c r="AW216" s="395"/>
    </row>
    <row r="217" spans="1:49" ht="21" customHeight="1" x14ac:dyDescent="0.3">
      <c r="A217" s="448"/>
      <c r="B217" s="55" t="s">
        <v>106</v>
      </c>
      <c r="C217" s="56">
        <f t="shared" si="18"/>
        <v>3</v>
      </c>
      <c r="D217" s="390"/>
      <c r="E217" s="391"/>
      <c r="F217" s="391"/>
      <c r="G217" s="392"/>
      <c r="H217" s="393"/>
      <c r="I217" s="388"/>
      <c r="J217" s="388"/>
      <c r="K217" s="394"/>
      <c r="L217" s="392"/>
      <c r="M217" s="393"/>
      <c r="N217" s="388"/>
      <c r="O217" s="388"/>
      <c r="P217" s="388"/>
      <c r="Q217" s="388"/>
      <c r="R217" s="392"/>
      <c r="S217" s="393"/>
      <c r="T217" s="390"/>
      <c r="U217" s="388"/>
      <c r="V217" s="388"/>
      <c r="W217" s="395"/>
      <c r="X217" s="393"/>
      <c r="Y217" s="388"/>
      <c r="Z217" s="388"/>
      <c r="AA217" s="392"/>
      <c r="AB217" s="393"/>
      <c r="AC217" s="388"/>
      <c r="AD217" s="388"/>
      <c r="AE217" s="392"/>
      <c r="AF217" s="393"/>
      <c r="AG217" s="388"/>
      <c r="AH217" s="388">
        <v>3</v>
      </c>
      <c r="AI217" s="388"/>
      <c r="AJ217" s="388"/>
      <c r="AK217" s="395"/>
      <c r="AL217" s="393"/>
      <c r="AM217" s="388"/>
      <c r="AN217" s="392"/>
      <c r="AO217" s="388"/>
      <c r="AP217" s="388"/>
      <c r="AQ217" s="391"/>
      <c r="AR217" s="393"/>
      <c r="AS217" s="394"/>
      <c r="AT217" s="388"/>
      <c r="AU217" s="395"/>
      <c r="AV217" s="390"/>
      <c r="AW217" s="395"/>
    </row>
    <row r="218" spans="1:49" ht="21" customHeight="1" x14ac:dyDescent="0.3">
      <c r="A218" s="448"/>
      <c r="B218" s="55" t="s">
        <v>192</v>
      </c>
      <c r="C218" s="56">
        <f t="shared" si="18"/>
        <v>2</v>
      </c>
      <c r="D218" s="390"/>
      <c r="E218" s="391"/>
      <c r="F218" s="391"/>
      <c r="G218" s="392"/>
      <c r="H218" s="393"/>
      <c r="I218" s="388"/>
      <c r="J218" s="388"/>
      <c r="K218" s="394"/>
      <c r="L218" s="392"/>
      <c r="M218" s="393"/>
      <c r="N218" s="388"/>
      <c r="O218" s="388"/>
      <c r="P218" s="388"/>
      <c r="Q218" s="388"/>
      <c r="R218" s="392"/>
      <c r="S218" s="393"/>
      <c r="T218" s="390"/>
      <c r="U218" s="388"/>
      <c r="V218" s="388"/>
      <c r="W218" s="395"/>
      <c r="X218" s="393"/>
      <c r="Y218" s="388"/>
      <c r="Z218" s="388"/>
      <c r="AA218" s="392"/>
      <c r="AB218" s="393"/>
      <c r="AC218" s="388"/>
      <c r="AD218" s="388"/>
      <c r="AE218" s="392"/>
      <c r="AF218" s="393"/>
      <c r="AG218" s="388"/>
      <c r="AH218" s="388"/>
      <c r="AI218" s="388"/>
      <c r="AJ218" s="388"/>
      <c r="AK218" s="395"/>
      <c r="AL218" s="393">
        <v>2</v>
      </c>
      <c r="AM218" s="388"/>
      <c r="AN218" s="392"/>
      <c r="AO218" s="388"/>
      <c r="AP218" s="388"/>
      <c r="AQ218" s="391"/>
      <c r="AR218" s="393"/>
      <c r="AS218" s="394"/>
      <c r="AT218" s="388"/>
      <c r="AU218" s="395"/>
      <c r="AV218" s="390"/>
      <c r="AW218" s="395"/>
    </row>
    <row r="219" spans="1:49" ht="21" customHeight="1" x14ac:dyDescent="0.3">
      <c r="A219" s="448"/>
      <c r="B219" s="55" t="s">
        <v>170</v>
      </c>
      <c r="C219" s="56">
        <f t="shared" si="18"/>
        <v>3</v>
      </c>
      <c r="D219" s="390"/>
      <c r="E219" s="391"/>
      <c r="F219" s="391"/>
      <c r="G219" s="392"/>
      <c r="H219" s="393"/>
      <c r="I219" s="388"/>
      <c r="J219" s="388"/>
      <c r="K219" s="394"/>
      <c r="L219" s="392"/>
      <c r="M219" s="393"/>
      <c r="N219" s="388"/>
      <c r="O219" s="388"/>
      <c r="P219" s="388"/>
      <c r="Q219" s="388"/>
      <c r="R219" s="392"/>
      <c r="S219" s="393"/>
      <c r="T219" s="390"/>
      <c r="U219" s="388"/>
      <c r="V219" s="388"/>
      <c r="W219" s="395"/>
      <c r="X219" s="393">
        <v>2</v>
      </c>
      <c r="Y219" s="388"/>
      <c r="Z219" s="388">
        <v>1</v>
      </c>
      <c r="AA219" s="392"/>
      <c r="AB219" s="393"/>
      <c r="AC219" s="388"/>
      <c r="AD219" s="388"/>
      <c r="AE219" s="392"/>
      <c r="AF219" s="393"/>
      <c r="AG219" s="388"/>
      <c r="AH219" s="388"/>
      <c r="AI219" s="388"/>
      <c r="AJ219" s="388"/>
      <c r="AK219" s="395"/>
      <c r="AL219" s="393"/>
      <c r="AM219" s="388"/>
      <c r="AN219" s="392"/>
      <c r="AO219" s="388"/>
      <c r="AP219" s="388"/>
      <c r="AQ219" s="391"/>
      <c r="AR219" s="393"/>
      <c r="AS219" s="394"/>
      <c r="AT219" s="388"/>
      <c r="AU219" s="395"/>
      <c r="AV219" s="390"/>
      <c r="AW219" s="395"/>
    </row>
    <row r="220" spans="1:49" ht="21" customHeight="1" x14ac:dyDescent="0.3">
      <c r="A220" s="448" t="s">
        <v>208</v>
      </c>
      <c r="B220" s="41" t="s">
        <v>335</v>
      </c>
      <c r="C220" s="35">
        <f t="shared" si="18"/>
        <v>183</v>
      </c>
      <c r="D220" s="36">
        <f t="shared" ref="D220:AW220" si="19">SUM(D221:D267)</f>
        <v>1</v>
      </c>
      <c r="E220" s="37">
        <f t="shared" si="19"/>
        <v>3</v>
      </c>
      <c r="F220" s="37">
        <f t="shared" si="19"/>
        <v>0</v>
      </c>
      <c r="G220" s="40">
        <f t="shared" si="19"/>
        <v>1</v>
      </c>
      <c r="H220" s="77">
        <f t="shared" si="19"/>
        <v>5</v>
      </c>
      <c r="I220" s="38">
        <f t="shared" si="19"/>
        <v>6</v>
      </c>
      <c r="J220" s="38">
        <f t="shared" si="19"/>
        <v>6</v>
      </c>
      <c r="K220" s="39">
        <f t="shared" si="19"/>
        <v>5</v>
      </c>
      <c r="L220" s="40">
        <f t="shared" si="19"/>
        <v>10</v>
      </c>
      <c r="M220" s="77">
        <f t="shared" ref="M220" si="20">SUM(M221:M267)</f>
        <v>3</v>
      </c>
      <c r="N220" s="38">
        <f t="shared" si="19"/>
        <v>5</v>
      </c>
      <c r="O220" s="38">
        <f t="shared" si="19"/>
        <v>5</v>
      </c>
      <c r="P220" s="38">
        <f t="shared" si="19"/>
        <v>1</v>
      </c>
      <c r="Q220" s="38">
        <f t="shared" ref="Q220:W220" si="21">SUM(Q221:Q267)</f>
        <v>7</v>
      </c>
      <c r="R220" s="40">
        <f t="shared" si="21"/>
        <v>7</v>
      </c>
      <c r="S220" s="35">
        <f t="shared" si="21"/>
        <v>7</v>
      </c>
      <c r="T220" s="36">
        <f t="shared" si="21"/>
        <v>2</v>
      </c>
      <c r="U220" s="40">
        <f t="shared" si="21"/>
        <v>3</v>
      </c>
      <c r="V220" s="40">
        <f t="shared" si="21"/>
        <v>1</v>
      </c>
      <c r="W220" s="40">
        <f t="shared" si="21"/>
        <v>7</v>
      </c>
      <c r="X220" s="77">
        <f t="shared" si="19"/>
        <v>4</v>
      </c>
      <c r="Y220" s="38">
        <f t="shared" si="19"/>
        <v>3</v>
      </c>
      <c r="Z220" s="38">
        <f t="shared" si="19"/>
        <v>7</v>
      </c>
      <c r="AA220" s="40">
        <f t="shared" ref="AA220" si="22">SUM(AA221:AA267)</f>
        <v>4</v>
      </c>
      <c r="AB220" s="77">
        <f t="shared" si="19"/>
        <v>3</v>
      </c>
      <c r="AC220" s="38">
        <f t="shared" si="19"/>
        <v>9</v>
      </c>
      <c r="AD220" s="38">
        <f t="shared" si="19"/>
        <v>7</v>
      </c>
      <c r="AE220" s="40">
        <f t="shared" si="19"/>
        <v>3</v>
      </c>
      <c r="AF220" s="77">
        <f t="shared" si="19"/>
        <v>5</v>
      </c>
      <c r="AG220" s="38">
        <f t="shared" si="19"/>
        <v>4</v>
      </c>
      <c r="AH220" s="38">
        <f>SUM(AH221:AH267)</f>
        <v>2</v>
      </c>
      <c r="AI220" s="38">
        <f>SUM(AI221:AI267)</f>
        <v>2</v>
      </c>
      <c r="AJ220" s="38">
        <f t="shared" si="19"/>
        <v>4</v>
      </c>
      <c r="AK220" s="63">
        <f t="shared" si="19"/>
        <v>5</v>
      </c>
      <c r="AL220" s="77">
        <f t="shared" si="19"/>
        <v>4</v>
      </c>
      <c r="AM220" s="38">
        <f t="shared" si="19"/>
        <v>3</v>
      </c>
      <c r="AN220" s="40">
        <f t="shared" ref="AN220" si="23">SUM(AN221:AN267)</f>
        <v>1</v>
      </c>
      <c r="AO220" s="38">
        <f t="shared" ref="AO220" si="24">SUM(AO221:AO267)</f>
        <v>2</v>
      </c>
      <c r="AP220" s="38">
        <f t="shared" si="19"/>
        <v>2</v>
      </c>
      <c r="AQ220" s="37">
        <f t="shared" si="19"/>
        <v>3</v>
      </c>
      <c r="AR220" s="77">
        <f t="shared" si="19"/>
        <v>6</v>
      </c>
      <c r="AS220" s="38">
        <f t="shared" si="19"/>
        <v>4</v>
      </c>
      <c r="AT220" s="38">
        <f t="shared" si="19"/>
        <v>4</v>
      </c>
      <c r="AU220" s="40">
        <f t="shared" si="19"/>
        <v>5</v>
      </c>
      <c r="AV220" s="36">
        <f t="shared" si="19"/>
        <v>1</v>
      </c>
      <c r="AW220" s="40">
        <f t="shared" si="19"/>
        <v>1</v>
      </c>
    </row>
    <row r="221" spans="1:49" ht="21" customHeight="1" x14ac:dyDescent="0.3">
      <c r="A221" s="448"/>
      <c r="B221" s="42" t="s">
        <v>213</v>
      </c>
      <c r="C221" s="56">
        <f t="shared" si="18"/>
        <v>28</v>
      </c>
      <c r="D221" s="390"/>
      <c r="E221" s="391">
        <v>2</v>
      </c>
      <c r="F221" s="391"/>
      <c r="G221" s="392">
        <v>1</v>
      </c>
      <c r="H221" s="393">
        <v>3</v>
      </c>
      <c r="I221" s="388">
        <v>2</v>
      </c>
      <c r="J221" s="388"/>
      <c r="K221" s="394"/>
      <c r="L221" s="392">
        <v>2</v>
      </c>
      <c r="M221" s="393">
        <v>3</v>
      </c>
      <c r="N221" s="388">
        <v>1</v>
      </c>
      <c r="O221" s="388">
        <v>1</v>
      </c>
      <c r="P221" s="388"/>
      <c r="Q221" s="388"/>
      <c r="R221" s="392"/>
      <c r="S221" s="393">
        <v>1</v>
      </c>
      <c r="T221" s="390">
        <v>1</v>
      </c>
      <c r="U221" s="388">
        <v>1</v>
      </c>
      <c r="V221" s="388"/>
      <c r="W221" s="395">
        <v>1</v>
      </c>
      <c r="X221" s="393"/>
      <c r="Y221" s="388"/>
      <c r="Z221" s="388"/>
      <c r="AA221" s="392">
        <v>1</v>
      </c>
      <c r="AB221" s="393"/>
      <c r="AC221" s="388"/>
      <c r="AD221" s="388"/>
      <c r="AE221" s="392">
        <v>1</v>
      </c>
      <c r="AF221" s="393"/>
      <c r="AG221" s="388"/>
      <c r="AH221" s="388"/>
      <c r="AI221" s="388"/>
      <c r="AJ221" s="415"/>
      <c r="AK221" s="399"/>
      <c r="AL221" s="393"/>
      <c r="AM221" s="388"/>
      <c r="AN221" s="392">
        <v>1</v>
      </c>
      <c r="AO221" s="388"/>
      <c r="AP221" s="415"/>
      <c r="AQ221" s="391"/>
      <c r="AR221" s="393">
        <v>2</v>
      </c>
      <c r="AS221" s="394">
        <v>2</v>
      </c>
      <c r="AT221" s="388">
        <v>1</v>
      </c>
      <c r="AU221" s="395"/>
      <c r="AV221" s="390">
        <v>1</v>
      </c>
      <c r="AW221" s="395"/>
    </row>
    <row r="222" spans="1:49" ht="21" customHeight="1" x14ac:dyDescent="0.3">
      <c r="A222" s="448"/>
      <c r="B222" s="42" t="s">
        <v>241</v>
      </c>
      <c r="C222" s="56">
        <f t="shared" si="18"/>
        <v>4</v>
      </c>
      <c r="D222" s="390">
        <v>1</v>
      </c>
      <c r="E222" s="391"/>
      <c r="F222" s="391"/>
      <c r="G222" s="392"/>
      <c r="H222" s="393"/>
      <c r="I222" s="388"/>
      <c r="J222" s="388"/>
      <c r="K222" s="394"/>
      <c r="L222" s="392"/>
      <c r="M222" s="393"/>
      <c r="N222" s="388"/>
      <c r="O222" s="388"/>
      <c r="P222" s="388"/>
      <c r="Q222" s="388"/>
      <c r="R222" s="392"/>
      <c r="S222" s="393"/>
      <c r="T222" s="390"/>
      <c r="U222" s="388"/>
      <c r="V222" s="388"/>
      <c r="W222" s="395"/>
      <c r="X222" s="393"/>
      <c r="Y222" s="388"/>
      <c r="Z222" s="388">
        <v>3</v>
      </c>
      <c r="AA222" s="392"/>
      <c r="AB222" s="393"/>
      <c r="AC222" s="388"/>
      <c r="AD222" s="388"/>
      <c r="AE222" s="392"/>
      <c r="AF222" s="393"/>
      <c r="AG222" s="388"/>
      <c r="AH222" s="388"/>
      <c r="AI222" s="388"/>
      <c r="AJ222" s="388"/>
      <c r="AK222" s="395"/>
      <c r="AL222" s="393"/>
      <c r="AM222" s="388"/>
      <c r="AN222" s="392"/>
      <c r="AO222" s="388"/>
      <c r="AP222" s="388"/>
      <c r="AQ222" s="391"/>
      <c r="AR222" s="393"/>
      <c r="AS222" s="394"/>
      <c r="AT222" s="388"/>
      <c r="AU222" s="395"/>
      <c r="AV222" s="390"/>
      <c r="AW222" s="395"/>
    </row>
    <row r="223" spans="1:49" ht="21" customHeight="1" x14ac:dyDescent="0.3">
      <c r="A223" s="448"/>
      <c r="B223" s="42" t="s">
        <v>218</v>
      </c>
      <c r="C223" s="56">
        <f t="shared" si="18"/>
        <v>1</v>
      </c>
      <c r="D223" s="390"/>
      <c r="E223" s="391"/>
      <c r="F223" s="391"/>
      <c r="G223" s="392"/>
      <c r="H223" s="393"/>
      <c r="I223" s="388"/>
      <c r="J223" s="388"/>
      <c r="K223" s="394"/>
      <c r="L223" s="392"/>
      <c r="M223" s="393"/>
      <c r="N223" s="388"/>
      <c r="O223" s="388"/>
      <c r="P223" s="388"/>
      <c r="Q223" s="388"/>
      <c r="R223" s="392"/>
      <c r="S223" s="393"/>
      <c r="T223" s="390"/>
      <c r="U223" s="388"/>
      <c r="V223" s="388"/>
      <c r="W223" s="395">
        <v>1</v>
      </c>
      <c r="X223" s="393"/>
      <c r="Y223" s="388"/>
      <c r="Z223" s="388"/>
      <c r="AA223" s="392"/>
      <c r="AB223" s="393"/>
      <c r="AC223" s="388"/>
      <c r="AD223" s="388"/>
      <c r="AE223" s="392"/>
      <c r="AF223" s="393"/>
      <c r="AG223" s="388"/>
      <c r="AH223" s="388"/>
      <c r="AI223" s="388"/>
      <c r="AJ223" s="388"/>
      <c r="AK223" s="395"/>
      <c r="AL223" s="393"/>
      <c r="AM223" s="388"/>
      <c r="AN223" s="392"/>
      <c r="AO223" s="388"/>
      <c r="AP223" s="388"/>
      <c r="AQ223" s="391"/>
      <c r="AR223" s="393"/>
      <c r="AS223" s="394"/>
      <c r="AT223" s="388"/>
      <c r="AU223" s="395"/>
      <c r="AV223" s="390"/>
      <c r="AW223" s="395"/>
    </row>
    <row r="224" spans="1:49" ht="21" customHeight="1" x14ac:dyDescent="0.3">
      <c r="A224" s="448"/>
      <c r="B224" s="42" t="s">
        <v>219</v>
      </c>
      <c r="C224" s="56">
        <f t="shared" si="18"/>
        <v>1</v>
      </c>
      <c r="D224" s="390"/>
      <c r="E224" s="391"/>
      <c r="F224" s="391"/>
      <c r="G224" s="392"/>
      <c r="H224" s="393"/>
      <c r="I224" s="388"/>
      <c r="J224" s="388"/>
      <c r="K224" s="394"/>
      <c r="L224" s="392"/>
      <c r="M224" s="393"/>
      <c r="N224" s="388"/>
      <c r="O224" s="388"/>
      <c r="P224" s="388"/>
      <c r="Q224" s="388"/>
      <c r="R224" s="392"/>
      <c r="S224" s="393">
        <v>1</v>
      </c>
      <c r="T224" s="390"/>
      <c r="U224" s="388">
        <v>0</v>
      </c>
      <c r="V224" s="388"/>
      <c r="W224" s="395"/>
      <c r="X224" s="393"/>
      <c r="Y224" s="388"/>
      <c r="Z224" s="388"/>
      <c r="AA224" s="392"/>
      <c r="AB224" s="393"/>
      <c r="AC224" s="388"/>
      <c r="AD224" s="388"/>
      <c r="AE224" s="392"/>
      <c r="AF224" s="393"/>
      <c r="AG224" s="388"/>
      <c r="AH224" s="388"/>
      <c r="AI224" s="388"/>
      <c r="AJ224" s="388"/>
      <c r="AK224" s="395">
        <v>0</v>
      </c>
      <c r="AL224" s="393"/>
      <c r="AM224" s="388"/>
      <c r="AN224" s="392"/>
      <c r="AO224" s="388"/>
      <c r="AP224" s="388">
        <v>0</v>
      </c>
      <c r="AQ224" s="391"/>
      <c r="AR224" s="393"/>
      <c r="AS224" s="394"/>
      <c r="AT224" s="388"/>
      <c r="AU224" s="395"/>
      <c r="AV224" s="390"/>
      <c r="AW224" s="395"/>
    </row>
    <row r="225" spans="1:49" ht="21" customHeight="1" x14ac:dyDescent="0.3">
      <c r="A225" s="448"/>
      <c r="B225" s="55" t="s">
        <v>214</v>
      </c>
      <c r="C225" s="56">
        <f t="shared" si="18"/>
        <v>1</v>
      </c>
      <c r="D225" s="390"/>
      <c r="E225" s="391"/>
      <c r="F225" s="391"/>
      <c r="G225" s="392"/>
      <c r="H225" s="393"/>
      <c r="I225" s="388"/>
      <c r="J225" s="388"/>
      <c r="K225" s="394"/>
      <c r="L225" s="392"/>
      <c r="M225" s="393"/>
      <c r="N225" s="388"/>
      <c r="O225" s="388"/>
      <c r="P225" s="388"/>
      <c r="Q225" s="388"/>
      <c r="R225" s="392"/>
      <c r="S225" s="393"/>
      <c r="T225" s="390"/>
      <c r="U225" s="388"/>
      <c r="V225" s="388"/>
      <c r="W225" s="395"/>
      <c r="X225" s="393"/>
      <c r="Y225" s="388"/>
      <c r="Z225" s="388"/>
      <c r="AA225" s="392"/>
      <c r="AB225" s="393"/>
      <c r="AC225" s="388"/>
      <c r="AD225" s="388"/>
      <c r="AE225" s="392"/>
      <c r="AF225" s="393"/>
      <c r="AG225" s="388"/>
      <c r="AH225" s="388"/>
      <c r="AI225" s="388"/>
      <c r="AJ225" s="388">
        <v>1</v>
      </c>
      <c r="AK225" s="395"/>
      <c r="AL225" s="393"/>
      <c r="AM225" s="388"/>
      <c r="AN225" s="392"/>
      <c r="AO225" s="388"/>
      <c r="AP225" s="388"/>
      <c r="AQ225" s="391"/>
      <c r="AR225" s="393"/>
      <c r="AS225" s="394"/>
      <c r="AT225" s="388"/>
      <c r="AU225" s="395"/>
      <c r="AV225" s="390"/>
      <c r="AW225" s="395"/>
    </row>
    <row r="226" spans="1:49" ht="21" customHeight="1" x14ac:dyDescent="0.3">
      <c r="A226" s="448"/>
      <c r="B226" s="55" t="s">
        <v>248</v>
      </c>
      <c r="C226" s="56">
        <f t="shared" si="18"/>
        <v>8</v>
      </c>
      <c r="D226" s="390"/>
      <c r="E226" s="391"/>
      <c r="F226" s="391"/>
      <c r="G226" s="392"/>
      <c r="H226" s="393"/>
      <c r="I226" s="388"/>
      <c r="J226" s="388"/>
      <c r="K226" s="394"/>
      <c r="L226" s="392"/>
      <c r="M226" s="393"/>
      <c r="N226" s="415"/>
      <c r="O226" s="388"/>
      <c r="P226" s="415"/>
      <c r="Q226" s="388"/>
      <c r="R226" s="392"/>
      <c r="S226" s="393"/>
      <c r="T226" s="390"/>
      <c r="U226" s="388"/>
      <c r="V226" s="415"/>
      <c r="W226" s="395"/>
      <c r="X226" s="393"/>
      <c r="Y226" s="388"/>
      <c r="Z226" s="388"/>
      <c r="AA226" s="392"/>
      <c r="AB226" s="393"/>
      <c r="AC226" s="388">
        <v>5</v>
      </c>
      <c r="AD226" s="388">
        <v>3</v>
      </c>
      <c r="AE226" s="392"/>
      <c r="AF226" s="393"/>
      <c r="AG226" s="388"/>
      <c r="AH226" s="388"/>
      <c r="AI226" s="388"/>
      <c r="AJ226" s="388"/>
      <c r="AK226" s="395"/>
      <c r="AL226" s="393"/>
      <c r="AM226" s="388"/>
      <c r="AN226" s="392"/>
      <c r="AO226" s="388"/>
      <c r="AP226" s="388"/>
      <c r="AQ226" s="391"/>
      <c r="AR226" s="393"/>
      <c r="AS226" s="394"/>
      <c r="AT226" s="388"/>
      <c r="AU226" s="395"/>
      <c r="AV226" s="390"/>
      <c r="AW226" s="395"/>
    </row>
    <row r="227" spans="1:49" ht="21" customHeight="1" x14ac:dyDescent="0.3">
      <c r="A227" s="448"/>
      <c r="B227" s="55" t="s">
        <v>217</v>
      </c>
      <c r="C227" s="56">
        <f t="shared" si="18"/>
        <v>1</v>
      </c>
      <c r="D227" s="390"/>
      <c r="E227" s="391"/>
      <c r="F227" s="391"/>
      <c r="G227" s="392"/>
      <c r="H227" s="393"/>
      <c r="I227" s="388"/>
      <c r="J227" s="388"/>
      <c r="K227" s="394"/>
      <c r="L227" s="392"/>
      <c r="M227" s="393"/>
      <c r="N227" s="388"/>
      <c r="O227" s="388"/>
      <c r="P227" s="388"/>
      <c r="Q227" s="388"/>
      <c r="R227" s="392"/>
      <c r="S227" s="393"/>
      <c r="T227" s="390"/>
      <c r="U227" s="388"/>
      <c r="V227" s="388"/>
      <c r="W227" s="395"/>
      <c r="X227" s="393"/>
      <c r="Y227" s="388"/>
      <c r="Z227" s="388"/>
      <c r="AA227" s="392"/>
      <c r="AB227" s="393"/>
      <c r="AC227" s="388"/>
      <c r="AD227" s="388"/>
      <c r="AE227" s="392"/>
      <c r="AF227" s="393"/>
      <c r="AG227" s="388"/>
      <c r="AH227" s="388"/>
      <c r="AI227" s="388"/>
      <c r="AJ227" s="388"/>
      <c r="AK227" s="395"/>
      <c r="AL227" s="393"/>
      <c r="AM227" s="388"/>
      <c r="AN227" s="392"/>
      <c r="AO227" s="388"/>
      <c r="AP227" s="391">
        <v>1</v>
      </c>
      <c r="AQ227" s="391"/>
      <c r="AR227" s="393"/>
      <c r="AS227" s="394"/>
      <c r="AT227" s="388"/>
      <c r="AU227" s="395"/>
      <c r="AV227" s="390"/>
      <c r="AW227" s="395"/>
    </row>
    <row r="228" spans="1:49" ht="21" customHeight="1" x14ac:dyDescent="0.3">
      <c r="A228" s="448"/>
      <c r="B228" s="55" t="s">
        <v>205</v>
      </c>
      <c r="C228" s="56">
        <f t="shared" si="18"/>
        <v>11</v>
      </c>
      <c r="D228" s="390"/>
      <c r="E228" s="391"/>
      <c r="F228" s="391"/>
      <c r="G228" s="392"/>
      <c r="H228" s="393"/>
      <c r="I228" s="388"/>
      <c r="J228" s="388"/>
      <c r="K228" s="394"/>
      <c r="L228" s="392">
        <v>5</v>
      </c>
      <c r="M228" s="393"/>
      <c r="N228" s="388"/>
      <c r="O228" s="388">
        <v>1</v>
      </c>
      <c r="P228" s="388"/>
      <c r="Q228" s="388"/>
      <c r="R228" s="392"/>
      <c r="S228" s="393"/>
      <c r="T228" s="390"/>
      <c r="U228" s="388"/>
      <c r="V228" s="388"/>
      <c r="W228" s="395"/>
      <c r="X228" s="393"/>
      <c r="Y228" s="388"/>
      <c r="Z228" s="388"/>
      <c r="AA228" s="392"/>
      <c r="AB228" s="393">
        <v>1</v>
      </c>
      <c r="AC228" s="388"/>
      <c r="AD228" s="388"/>
      <c r="AE228" s="392"/>
      <c r="AF228" s="393"/>
      <c r="AG228" s="388"/>
      <c r="AH228" s="388"/>
      <c r="AI228" s="388"/>
      <c r="AJ228" s="388"/>
      <c r="AK228" s="395"/>
      <c r="AL228" s="393"/>
      <c r="AM228" s="388"/>
      <c r="AN228" s="392"/>
      <c r="AO228" s="388"/>
      <c r="AP228" s="415"/>
      <c r="AQ228" s="391">
        <v>2</v>
      </c>
      <c r="AR228" s="393"/>
      <c r="AS228" s="394"/>
      <c r="AT228" s="388">
        <v>1</v>
      </c>
      <c r="AU228" s="395"/>
      <c r="AV228" s="390"/>
      <c r="AW228" s="395">
        <v>1</v>
      </c>
    </row>
    <row r="229" spans="1:49" ht="21" customHeight="1" x14ac:dyDescent="0.3">
      <c r="A229" s="448"/>
      <c r="B229" s="55" t="s">
        <v>259</v>
      </c>
      <c r="C229" s="56">
        <f t="shared" si="18"/>
        <v>2</v>
      </c>
      <c r="D229" s="390"/>
      <c r="E229" s="391"/>
      <c r="F229" s="391"/>
      <c r="G229" s="392"/>
      <c r="H229" s="393"/>
      <c r="I229" s="388"/>
      <c r="J229" s="388"/>
      <c r="K229" s="394">
        <v>2</v>
      </c>
      <c r="L229" s="392"/>
      <c r="M229" s="393"/>
      <c r="N229" s="388"/>
      <c r="O229" s="388"/>
      <c r="P229" s="388"/>
      <c r="Q229" s="388"/>
      <c r="R229" s="392"/>
      <c r="S229" s="393"/>
      <c r="T229" s="390"/>
      <c r="U229" s="388"/>
      <c r="V229" s="388"/>
      <c r="W229" s="395"/>
      <c r="X229" s="393"/>
      <c r="Y229" s="388"/>
      <c r="Z229" s="388"/>
      <c r="AA229" s="392"/>
      <c r="AB229" s="393"/>
      <c r="AC229" s="388"/>
      <c r="AD229" s="388"/>
      <c r="AE229" s="392"/>
      <c r="AF229" s="393"/>
      <c r="AG229" s="388"/>
      <c r="AH229" s="388"/>
      <c r="AI229" s="388"/>
      <c r="AJ229" s="388"/>
      <c r="AK229" s="395"/>
      <c r="AL229" s="393"/>
      <c r="AM229" s="388"/>
      <c r="AN229" s="392"/>
      <c r="AO229" s="388"/>
      <c r="AP229" s="388"/>
      <c r="AQ229" s="391"/>
      <c r="AR229" s="393"/>
      <c r="AS229" s="394"/>
      <c r="AT229" s="388"/>
      <c r="AU229" s="395"/>
      <c r="AV229" s="390"/>
      <c r="AW229" s="395"/>
    </row>
    <row r="230" spans="1:49" ht="21" customHeight="1" x14ac:dyDescent="0.3">
      <c r="A230" s="448"/>
      <c r="B230" s="55" t="s">
        <v>220</v>
      </c>
      <c r="C230" s="56">
        <f t="shared" si="18"/>
        <v>8</v>
      </c>
      <c r="D230" s="390"/>
      <c r="E230" s="391"/>
      <c r="F230" s="391"/>
      <c r="G230" s="392"/>
      <c r="H230" s="393"/>
      <c r="I230" s="388">
        <v>1</v>
      </c>
      <c r="J230" s="388"/>
      <c r="K230" s="394"/>
      <c r="L230" s="392"/>
      <c r="M230" s="393"/>
      <c r="N230" s="388"/>
      <c r="O230" s="388"/>
      <c r="P230" s="388"/>
      <c r="Q230" s="388"/>
      <c r="R230" s="392"/>
      <c r="S230" s="393"/>
      <c r="T230" s="390"/>
      <c r="U230" s="388"/>
      <c r="V230" s="388"/>
      <c r="W230" s="395"/>
      <c r="X230" s="393"/>
      <c r="Y230" s="388"/>
      <c r="Z230" s="388"/>
      <c r="AA230" s="392"/>
      <c r="AB230" s="393"/>
      <c r="AC230" s="388"/>
      <c r="AD230" s="388"/>
      <c r="AE230" s="392"/>
      <c r="AF230" s="393">
        <v>1</v>
      </c>
      <c r="AG230" s="388">
        <v>1</v>
      </c>
      <c r="AH230" s="388"/>
      <c r="AI230" s="388">
        <v>1</v>
      </c>
      <c r="AJ230" s="388">
        <v>1</v>
      </c>
      <c r="AK230" s="395">
        <v>1</v>
      </c>
      <c r="AL230" s="393"/>
      <c r="AM230" s="388"/>
      <c r="AN230" s="392"/>
      <c r="AO230" s="388"/>
      <c r="AP230" s="388"/>
      <c r="AQ230" s="391"/>
      <c r="AR230" s="393"/>
      <c r="AS230" s="394">
        <v>1</v>
      </c>
      <c r="AT230" s="388"/>
      <c r="AU230" s="395">
        <v>1</v>
      </c>
      <c r="AV230" s="390"/>
      <c r="AW230" s="395"/>
    </row>
    <row r="231" spans="1:49" ht="21" customHeight="1" x14ac:dyDescent="0.3">
      <c r="A231" s="448"/>
      <c r="B231" s="55" t="s">
        <v>264</v>
      </c>
      <c r="C231" s="56">
        <f t="shared" si="18"/>
        <v>15</v>
      </c>
      <c r="D231" s="390"/>
      <c r="E231" s="391"/>
      <c r="F231" s="391"/>
      <c r="G231" s="392"/>
      <c r="H231" s="393"/>
      <c r="I231" s="388"/>
      <c r="J231" s="388"/>
      <c r="K231" s="394"/>
      <c r="L231" s="392"/>
      <c r="M231" s="393"/>
      <c r="N231" s="388"/>
      <c r="O231" s="388"/>
      <c r="P231" s="388"/>
      <c r="Q231" s="388">
        <v>7</v>
      </c>
      <c r="R231" s="392">
        <v>7</v>
      </c>
      <c r="S231" s="393"/>
      <c r="T231" s="390"/>
      <c r="U231" s="388"/>
      <c r="V231" s="388"/>
      <c r="W231" s="395"/>
      <c r="X231" s="393"/>
      <c r="Y231" s="388"/>
      <c r="Z231" s="388"/>
      <c r="AA231" s="392"/>
      <c r="AB231" s="393"/>
      <c r="AC231" s="388">
        <v>1</v>
      </c>
      <c r="AD231" s="388"/>
      <c r="AE231" s="392"/>
      <c r="AF231" s="393"/>
      <c r="AG231" s="388"/>
      <c r="AH231" s="388"/>
      <c r="AI231" s="388"/>
      <c r="AJ231" s="388"/>
      <c r="AK231" s="395"/>
      <c r="AL231" s="393"/>
      <c r="AM231" s="388"/>
      <c r="AN231" s="392"/>
      <c r="AO231" s="388"/>
      <c r="AP231" s="388"/>
      <c r="AQ231" s="391"/>
      <c r="AR231" s="393"/>
      <c r="AS231" s="394"/>
      <c r="AT231" s="388"/>
      <c r="AU231" s="395"/>
      <c r="AV231" s="390"/>
      <c r="AW231" s="395"/>
    </row>
    <row r="232" spans="1:49" ht="21" customHeight="1" x14ac:dyDescent="0.3">
      <c r="A232" s="448"/>
      <c r="B232" s="55" t="s">
        <v>237</v>
      </c>
      <c r="C232" s="56">
        <f t="shared" si="18"/>
        <v>8</v>
      </c>
      <c r="D232" s="390"/>
      <c r="E232" s="391"/>
      <c r="F232" s="391"/>
      <c r="G232" s="392"/>
      <c r="H232" s="393"/>
      <c r="I232" s="388"/>
      <c r="J232" s="388"/>
      <c r="K232" s="394"/>
      <c r="L232" s="392"/>
      <c r="M232" s="393"/>
      <c r="N232" s="388"/>
      <c r="O232" s="388"/>
      <c r="P232" s="388"/>
      <c r="Q232" s="388"/>
      <c r="R232" s="392"/>
      <c r="S232" s="393"/>
      <c r="T232" s="390"/>
      <c r="U232" s="388"/>
      <c r="V232" s="388"/>
      <c r="W232" s="395"/>
      <c r="X232" s="393">
        <v>3</v>
      </c>
      <c r="Y232" s="388">
        <v>1</v>
      </c>
      <c r="Z232" s="388">
        <v>4</v>
      </c>
      <c r="AA232" s="392"/>
      <c r="AB232" s="393"/>
      <c r="AC232" s="388"/>
      <c r="AD232" s="388"/>
      <c r="AE232" s="392"/>
      <c r="AF232" s="393"/>
      <c r="AG232" s="388"/>
      <c r="AH232" s="388"/>
      <c r="AI232" s="388"/>
      <c r="AJ232" s="388"/>
      <c r="AK232" s="395"/>
      <c r="AL232" s="393"/>
      <c r="AM232" s="388"/>
      <c r="AN232" s="392"/>
      <c r="AO232" s="388"/>
      <c r="AP232" s="388"/>
      <c r="AQ232" s="391"/>
      <c r="AR232" s="393"/>
      <c r="AS232" s="394"/>
      <c r="AT232" s="388"/>
      <c r="AU232" s="395"/>
      <c r="AV232" s="390"/>
      <c r="AW232" s="395"/>
    </row>
    <row r="233" spans="1:49" ht="21" customHeight="1" x14ac:dyDescent="0.3">
      <c r="A233" s="448"/>
      <c r="B233" s="55" t="s">
        <v>251</v>
      </c>
      <c r="C233" s="56">
        <f t="shared" si="18"/>
        <v>11</v>
      </c>
      <c r="D233" s="390"/>
      <c r="E233" s="391">
        <v>1</v>
      </c>
      <c r="F233" s="391"/>
      <c r="G233" s="392"/>
      <c r="H233" s="393">
        <v>1</v>
      </c>
      <c r="I233" s="388"/>
      <c r="J233" s="388"/>
      <c r="K233" s="394"/>
      <c r="L233" s="392"/>
      <c r="M233" s="393"/>
      <c r="N233" s="388"/>
      <c r="O233" s="388"/>
      <c r="P233" s="388"/>
      <c r="Q233" s="388"/>
      <c r="R233" s="392"/>
      <c r="S233" s="393">
        <v>2</v>
      </c>
      <c r="T233" s="390"/>
      <c r="U233" s="388"/>
      <c r="V233" s="388"/>
      <c r="W233" s="395">
        <v>4</v>
      </c>
      <c r="X233" s="393"/>
      <c r="Y233" s="388"/>
      <c r="Z233" s="388"/>
      <c r="AA233" s="392">
        <v>3</v>
      </c>
      <c r="AB233" s="393"/>
      <c r="AC233" s="388"/>
      <c r="AD233" s="388"/>
      <c r="AE233" s="392"/>
      <c r="AF233" s="393"/>
      <c r="AG233" s="388"/>
      <c r="AH233" s="388"/>
      <c r="AI233" s="388"/>
      <c r="AJ233" s="388"/>
      <c r="AK233" s="395"/>
      <c r="AL233" s="393"/>
      <c r="AM233" s="388"/>
      <c r="AN233" s="392"/>
      <c r="AO233" s="388"/>
      <c r="AP233" s="388"/>
      <c r="AQ233" s="391"/>
      <c r="AR233" s="393"/>
      <c r="AS233" s="394"/>
      <c r="AT233" s="388"/>
      <c r="AU233" s="395"/>
      <c r="AV233" s="390"/>
      <c r="AW233" s="395"/>
    </row>
    <row r="234" spans="1:49" ht="21" customHeight="1" x14ac:dyDescent="0.3">
      <c r="A234" s="448"/>
      <c r="B234" s="55" t="s">
        <v>247</v>
      </c>
      <c r="C234" s="56">
        <f t="shared" si="18"/>
        <v>6</v>
      </c>
      <c r="D234" s="390"/>
      <c r="E234" s="391"/>
      <c r="F234" s="391"/>
      <c r="G234" s="392"/>
      <c r="H234" s="393"/>
      <c r="I234" s="388"/>
      <c r="J234" s="388"/>
      <c r="K234" s="394"/>
      <c r="L234" s="392"/>
      <c r="M234" s="393"/>
      <c r="N234" s="388">
        <v>1</v>
      </c>
      <c r="O234" s="388">
        <v>3</v>
      </c>
      <c r="P234" s="388">
        <v>1</v>
      </c>
      <c r="Q234" s="388"/>
      <c r="R234" s="392"/>
      <c r="S234" s="393"/>
      <c r="T234" s="390"/>
      <c r="U234" s="388"/>
      <c r="V234" s="388"/>
      <c r="W234" s="395"/>
      <c r="X234" s="393"/>
      <c r="Y234" s="388"/>
      <c r="Z234" s="388"/>
      <c r="AA234" s="392"/>
      <c r="AB234" s="393"/>
      <c r="AC234" s="388"/>
      <c r="AD234" s="388"/>
      <c r="AE234" s="392"/>
      <c r="AF234" s="393"/>
      <c r="AG234" s="388"/>
      <c r="AH234" s="388"/>
      <c r="AI234" s="388"/>
      <c r="AJ234" s="388"/>
      <c r="AK234" s="395"/>
      <c r="AL234" s="393"/>
      <c r="AM234" s="388"/>
      <c r="AN234" s="392"/>
      <c r="AO234" s="388"/>
      <c r="AP234" s="388"/>
      <c r="AQ234" s="391"/>
      <c r="AR234" s="393">
        <v>1</v>
      </c>
      <c r="AS234" s="394"/>
      <c r="AT234" s="388"/>
      <c r="AU234" s="395"/>
      <c r="AV234" s="390"/>
      <c r="AW234" s="395"/>
    </row>
    <row r="235" spans="1:49" ht="21" customHeight="1" x14ac:dyDescent="0.3">
      <c r="A235" s="448"/>
      <c r="B235" s="55" t="s">
        <v>267</v>
      </c>
      <c r="C235" s="56">
        <f t="shared" si="18"/>
        <v>1</v>
      </c>
      <c r="D235" s="390"/>
      <c r="E235" s="391"/>
      <c r="F235" s="391"/>
      <c r="G235" s="392"/>
      <c r="H235" s="393"/>
      <c r="I235" s="388"/>
      <c r="J235" s="388"/>
      <c r="K235" s="394"/>
      <c r="L235" s="392"/>
      <c r="M235" s="393"/>
      <c r="N235" s="388"/>
      <c r="O235" s="388"/>
      <c r="P235" s="388"/>
      <c r="Q235" s="388"/>
      <c r="R235" s="392"/>
      <c r="S235" s="393"/>
      <c r="T235" s="390"/>
      <c r="U235" s="388"/>
      <c r="V235" s="388"/>
      <c r="W235" s="395"/>
      <c r="X235" s="393"/>
      <c r="Y235" s="388"/>
      <c r="Z235" s="388"/>
      <c r="AA235" s="392"/>
      <c r="AB235" s="393"/>
      <c r="AC235" s="388"/>
      <c r="AD235" s="388"/>
      <c r="AE235" s="392"/>
      <c r="AF235" s="393"/>
      <c r="AG235" s="388"/>
      <c r="AH235" s="388"/>
      <c r="AI235" s="388"/>
      <c r="AJ235" s="388">
        <v>1</v>
      </c>
      <c r="AK235" s="395"/>
      <c r="AL235" s="393"/>
      <c r="AM235" s="388"/>
      <c r="AN235" s="392"/>
      <c r="AO235" s="388"/>
      <c r="AP235" s="388"/>
      <c r="AQ235" s="391"/>
      <c r="AR235" s="393"/>
      <c r="AS235" s="394"/>
      <c r="AT235" s="388"/>
      <c r="AU235" s="395"/>
      <c r="AV235" s="390"/>
      <c r="AW235" s="395"/>
    </row>
    <row r="236" spans="1:49" ht="21" customHeight="1" x14ac:dyDescent="0.3">
      <c r="A236" s="448"/>
      <c r="B236" s="55" t="s">
        <v>249</v>
      </c>
      <c r="C236" s="56">
        <f t="shared" si="18"/>
        <v>4</v>
      </c>
      <c r="D236" s="390"/>
      <c r="E236" s="391"/>
      <c r="F236" s="391"/>
      <c r="G236" s="392"/>
      <c r="H236" s="393"/>
      <c r="I236" s="388"/>
      <c r="J236" s="388"/>
      <c r="K236" s="394"/>
      <c r="L236" s="392"/>
      <c r="M236" s="393"/>
      <c r="N236" s="388"/>
      <c r="O236" s="388"/>
      <c r="P236" s="388"/>
      <c r="Q236" s="388"/>
      <c r="R236" s="392"/>
      <c r="S236" s="393"/>
      <c r="T236" s="390"/>
      <c r="U236" s="388">
        <v>1</v>
      </c>
      <c r="V236" s="388"/>
      <c r="W236" s="395"/>
      <c r="X236" s="393"/>
      <c r="Y236" s="388"/>
      <c r="Z236" s="388"/>
      <c r="AA236" s="392"/>
      <c r="AB236" s="393"/>
      <c r="AC236" s="388"/>
      <c r="AD236" s="388"/>
      <c r="AE236" s="392"/>
      <c r="AF236" s="393"/>
      <c r="AG236" s="388"/>
      <c r="AH236" s="388"/>
      <c r="AI236" s="388"/>
      <c r="AJ236" s="388">
        <v>1</v>
      </c>
      <c r="AK236" s="395">
        <v>2</v>
      </c>
      <c r="AL236" s="393"/>
      <c r="AM236" s="388"/>
      <c r="AN236" s="392"/>
      <c r="AO236" s="388"/>
      <c r="AP236" s="388"/>
      <c r="AQ236" s="391"/>
      <c r="AR236" s="393"/>
      <c r="AS236" s="394"/>
      <c r="AT236" s="388"/>
      <c r="AU236" s="395"/>
      <c r="AV236" s="390"/>
      <c r="AW236" s="395"/>
    </row>
    <row r="237" spans="1:49" ht="21" customHeight="1" x14ac:dyDescent="0.3">
      <c r="A237" s="448"/>
      <c r="B237" s="55" t="s">
        <v>238</v>
      </c>
      <c r="C237" s="56">
        <f t="shared" si="18"/>
        <v>5</v>
      </c>
      <c r="D237" s="390"/>
      <c r="E237" s="391"/>
      <c r="F237" s="391"/>
      <c r="G237" s="392"/>
      <c r="H237" s="393"/>
      <c r="I237" s="388"/>
      <c r="J237" s="388"/>
      <c r="K237" s="394"/>
      <c r="L237" s="392"/>
      <c r="M237" s="393"/>
      <c r="N237" s="388"/>
      <c r="O237" s="388"/>
      <c r="P237" s="388"/>
      <c r="Q237" s="388"/>
      <c r="R237" s="392"/>
      <c r="S237" s="393"/>
      <c r="T237" s="390"/>
      <c r="U237" s="388"/>
      <c r="V237" s="388"/>
      <c r="W237" s="395"/>
      <c r="X237" s="393"/>
      <c r="Y237" s="388"/>
      <c r="Z237" s="388"/>
      <c r="AA237" s="392"/>
      <c r="AB237" s="393">
        <v>1</v>
      </c>
      <c r="AC237" s="388">
        <v>2</v>
      </c>
      <c r="AD237" s="388">
        <v>2</v>
      </c>
      <c r="AE237" s="392"/>
      <c r="AF237" s="393"/>
      <c r="AG237" s="388"/>
      <c r="AH237" s="388"/>
      <c r="AI237" s="388"/>
      <c r="AJ237" s="388"/>
      <c r="AK237" s="395"/>
      <c r="AL237" s="393"/>
      <c r="AM237" s="388"/>
      <c r="AN237" s="392"/>
      <c r="AO237" s="388"/>
      <c r="AP237" s="388"/>
      <c r="AQ237" s="391"/>
      <c r="AR237" s="393"/>
      <c r="AS237" s="394"/>
      <c r="AT237" s="388"/>
      <c r="AU237" s="395"/>
      <c r="AV237" s="390"/>
      <c r="AW237" s="395"/>
    </row>
    <row r="238" spans="1:49" ht="21" customHeight="1" x14ac:dyDescent="0.3">
      <c r="A238" s="448"/>
      <c r="B238" s="55" t="s">
        <v>239</v>
      </c>
      <c r="C238" s="56">
        <f t="shared" si="18"/>
        <v>2</v>
      </c>
      <c r="D238" s="390"/>
      <c r="E238" s="391"/>
      <c r="F238" s="391"/>
      <c r="G238" s="392"/>
      <c r="H238" s="393"/>
      <c r="I238" s="388"/>
      <c r="J238" s="388"/>
      <c r="K238" s="394"/>
      <c r="L238" s="392"/>
      <c r="M238" s="393"/>
      <c r="N238" s="388"/>
      <c r="O238" s="388"/>
      <c r="P238" s="388"/>
      <c r="Q238" s="388"/>
      <c r="R238" s="392"/>
      <c r="S238" s="393"/>
      <c r="T238" s="390"/>
      <c r="U238" s="388"/>
      <c r="V238" s="388"/>
      <c r="W238" s="395"/>
      <c r="X238" s="393"/>
      <c r="Y238" s="388"/>
      <c r="Z238" s="388"/>
      <c r="AA238" s="392"/>
      <c r="AB238" s="393"/>
      <c r="AC238" s="388"/>
      <c r="AD238" s="388"/>
      <c r="AE238" s="392"/>
      <c r="AF238" s="393">
        <v>1</v>
      </c>
      <c r="AG238" s="388">
        <v>1</v>
      </c>
      <c r="AH238" s="388"/>
      <c r="AI238" s="388"/>
      <c r="AJ238" s="388"/>
      <c r="AK238" s="395"/>
      <c r="AL238" s="393"/>
      <c r="AM238" s="388"/>
      <c r="AN238" s="392"/>
      <c r="AO238" s="388"/>
      <c r="AP238" s="388"/>
      <c r="AQ238" s="391"/>
      <c r="AR238" s="393"/>
      <c r="AS238" s="394"/>
      <c r="AT238" s="388"/>
      <c r="AU238" s="395"/>
      <c r="AV238" s="390"/>
      <c r="AW238" s="395"/>
    </row>
    <row r="239" spans="1:49" ht="21" customHeight="1" x14ac:dyDescent="0.3">
      <c r="A239" s="448"/>
      <c r="B239" s="55" t="s">
        <v>244</v>
      </c>
      <c r="C239" s="56">
        <f t="shared" si="18"/>
        <v>10</v>
      </c>
      <c r="D239" s="390"/>
      <c r="E239" s="391"/>
      <c r="F239" s="391"/>
      <c r="G239" s="392"/>
      <c r="H239" s="393"/>
      <c r="I239" s="388"/>
      <c r="J239" s="388"/>
      <c r="K239" s="394"/>
      <c r="L239" s="392">
        <v>3</v>
      </c>
      <c r="M239" s="393"/>
      <c r="N239" s="388">
        <v>1</v>
      </c>
      <c r="O239" s="388"/>
      <c r="P239" s="388"/>
      <c r="Q239" s="388"/>
      <c r="R239" s="392"/>
      <c r="S239" s="393">
        <v>1</v>
      </c>
      <c r="T239" s="390"/>
      <c r="U239" s="388"/>
      <c r="V239" s="388"/>
      <c r="W239" s="395"/>
      <c r="X239" s="393"/>
      <c r="Y239" s="388"/>
      <c r="Z239" s="388"/>
      <c r="AA239" s="392"/>
      <c r="AB239" s="393">
        <v>1</v>
      </c>
      <c r="AC239" s="388"/>
      <c r="AD239" s="388"/>
      <c r="AE239" s="392">
        <v>1</v>
      </c>
      <c r="AF239" s="393"/>
      <c r="AG239" s="388"/>
      <c r="AH239" s="388"/>
      <c r="AI239" s="388"/>
      <c r="AJ239" s="388"/>
      <c r="AK239" s="395"/>
      <c r="AL239" s="393">
        <v>0</v>
      </c>
      <c r="AM239" s="388"/>
      <c r="AN239" s="392"/>
      <c r="AO239" s="388"/>
      <c r="AP239" s="388">
        <v>1</v>
      </c>
      <c r="AQ239" s="391"/>
      <c r="AR239" s="393">
        <v>2</v>
      </c>
      <c r="AS239" s="394"/>
      <c r="AT239" s="388"/>
      <c r="AU239" s="395"/>
      <c r="AV239" s="390"/>
      <c r="AW239" s="395"/>
    </row>
    <row r="240" spans="1:49" ht="21" customHeight="1" x14ac:dyDescent="0.3">
      <c r="A240" s="448"/>
      <c r="B240" s="55" t="s">
        <v>287</v>
      </c>
      <c r="C240" s="56">
        <f t="shared" si="18"/>
        <v>3</v>
      </c>
      <c r="D240" s="390"/>
      <c r="E240" s="391"/>
      <c r="F240" s="391"/>
      <c r="G240" s="392"/>
      <c r="H240" s="393"/>
      <c r="I240" s="388"/>
      <c r="J240" s="388"/>
      <c r="K240" s="394"/>
      <c r="L240" s="392"/>
      <c r="M240" s="393"/>
      <c r="N240" s="388"/>
      <c r="O240" s="388"/>
      <c r="P240" s="388"/>
      <c r="Q240" s="388"/>
      <c r="R240" s="392"/>
      <c r="S240" s="393"/>
      <c r="T240" s="390"/>
      <c r="U240" s="388"/>
      <c r="V240" s="388"/>
      <c r="W240" s="395"/>
      <c r="X240" s="393"/>
      <c r="Y240" s="388"/>
      <c r="Z240" s="388"/>
      <c r="AA240" s="392"/>
      <c r="AB240" s="393"/>
      <c r="AC240" s="388"/>
      <c r="AD240" s="388"/>
      <c r="AE240" s="392"/>
      <c r="AF240" s="393"/>
      <c r="AG240" s="388"/>
      <c r="AH240" s="388"/>
      <c r="AI240" s="388"/>
      <c r="AJ240" s="388"/>
      <c r="AK240" s="395"/>
      <c r="AL240" s="393"/>
      <c r="AM240" s="388"/>
      <c r="AN240" s="392"/>
      <c r="AO240" s="388">
        <v>1</v>
      </c>
      <c r="AP240" s="388"/>
      <c r="AQ240" s="391"/>
      <c r="AR240" s="393"/>
      <c r="AS240" s="394"/>
      <c r="AT240" s="388">
        <v>2</v>
      </c>
      <c r="AU240" s="395"/>
      <c r="AV240" s="390"/>
      <c r="AW240" s="395"/>
    </row>
    <row r="241" spans="1:49" ht="21" customHeight="1" x14ac:dyDescent="0.3">
      <c r="A241" s="448"/>
      <c r="B241" s="55" t="s">
        <v>270</v>
      </c>
      <c r="C241" s="56">
        <f t="shared" si="18"/>
        <v>0</v>
      </c>
      <c r="D241" s="390"/>
      <c r="E241" s="391"/>
      <c r="F241" s="391"/>
      <c r="G241" s="392"/>
      <c r="H241" s="393"/>
      <c r="I241" s="388"/>
      <c r="J241" s="388"/>
      <c r="K241" s="394"/>
      <c r="L241" s="392"/>
      <c r="M241" s="393"/>
      <c r="N241" s="388"/>
      <c r="O241" s="388"/>
      <c r="P241" s="388"/>
      <c r="Q241" s="388"/>
      <c r="R241" s="392"/>
      <c r="S241" s="393"/>
      <c r="T241" s="390"/>
      <c r="U241" s="388"/>
      <c r="V241" s="388"/>
      <c r="W241" s="395"/>
      <c r="X241" s="393"/>
      <c r="Y241" s="388"/>
      <c r="Z241" s="388"/>
      <c r="AA241" s="392"/>
      <c r="AB241" s="393"/>
      <c r="AC241" s="388"/>
      <c r="AD241" s="388"/>
      <c r="AE241" s="392"/>
      <c r="AF241" s="393"/>
      <c r="AG241" s="388"/>
      <c r="AH241" s="388"/>
      <c r="AI241" s="388"/>
      <c r="AJ241" s="388"/>
      <c r="AK241" s="395"/>
      <c r="AL241" s="393"/>
      <c r="AM241" s="388"/>
      <c r="AN241" s="392"/>
      <c r="AO241" s="388"/>
      <c r="AP241" s="388"/>
      <c r="AQ241" s="391"/>
      <c r="AR241" s="393"/>
      <c r="AS241" s="394"/>
      <c r="AT241" s="388"/>
      <c r="AU241" s="395"/>
      <c r="AV241" s="390"/>
      <c r="AW241" s="395"/>
    </row>
    <row r="242" spans="1:49" ht="21" customHeight="1" x14ac:dyDescent="0.3">
      <c r="A242" s="448"/>
      <c r="B242" s="55" t="s">
        <v>274</v>
      </c>
      <c r="C242" s="56">
        <f t="shared" si="18"/>
        <v>1</v>
      </c>
      <c r="D242" s="390"/>
      <c r="E242" s="391"/>
      <c r="F242" s="391"/>
      <c r="G242" s="392"/>
      <c r="H242" s="393"/>
      <c r="I242" s="388"/>
      <c r="J242" s="388"/>
      <c r="K242" s="394"/>
      <c r="L242" s="392"/>
      <c r="M242" s="393"/>
      <c r="N242" s="388"/>
      <c r="O242" s="388"/>
      <c r="P242" s="388"/>
      <c r="Q242" s="388"/>
      <c r="R242" s="392"/>
      <c r="S242" s="393"/>
      <c r="T242" s="390"/>
      <c r="U242" s="388"/>
      <c r="V242" s="388"/>
      <c r="W242" s="395"/>
      <c r="X242" s="393"/>
      <c r="Y242" s="388"/>
      <c r="Z242" s="388"/>
      <c r="AA242" s="392"/>
      <c r="AB242" s="393"/>
      <c r="AC242" s="388"/>
      <c r="AD242" s="388"/>
      <c r="AE242" s="392"/>
      <c r="AF242" s="393"/>
      <c r="AG242" s="388"/>
      <c r="AH242" s="388">
        <v>1</v>
      </c>
      <c r="AI242" s="388"/>
      <c r="AJ242" s="388"/>
      <c r="AK242" s="395"/>
      <c r="AL242" s="393"/>
      <c r="AM242" s="388"/>
      <c r="AN242" s="392"/>
      <c r="AO242" s="388"/>
      <c r="AP242" s="388"/>
      <c r="AQ242" s="391"/>
      <c r="AR242" s="393"/>
      <c r="AS242" s="394"/>
      <c r="AT242" s="388"/>
      <c r="AU242" s="395"/>
      <c r="AV242" s="390"/>
      <c r="AW242" s="395"/>
    </row>
    <row r="243" spans="1:49" ht="21" customHeight="1" x14ac:dyDescent="0.3">
      <c r="A243" s="448"/>
      <c r="B243" s="55" t="s">
        <v>286</v>
      </c>
      <c r="C243" s="56">
        <f t="shared" si="18"/>
        <v>1</v>
      </c>
      <c r="D243" s="390"/>
      <c r="E243" s="391"/>
      <c r="F243" s="391"/>
      <c r="G243" s="392"/>
      <c r="H243" s="393"/>
      <c r="I243" s="388"/>
      <c r="J243" s="388">
        <v>1</v>
      </c>
      <c r="K243" s="394"/>
      <c r="L243" s="392"/>
      <c r="M243" s="393"/>
      <c r="N243" s="388"/>
      <c r="O243" s="388"/>
      <c r="P243" s="388"/>
      <c r="Q243" s="388"/>
      <c r="R243" s="392"/>
      <c r="S243" s="393"/>
      <c r="T243" s="390"/>
      <c r="U243" s="388"/>
      <c r="V243" s="388"/>
      <c r="W243" s="395"/>
      <c r="X243" s="393"/>
      <c r="Y243" s="388"/>
      <c r="Z243" s="388"/>
      <c r="AA243" s="392"/>
      <c r="AB243" s="393"/>
      <c r="AC243" s="388"/>
      <c r="AD243" s="388"/>
      <c r="AE243" s="392"/>
      <c r="AF243" s="393"/>
      <c r="AG243" s="388"/>
      <c r="AH243" s="388"/>
      <c r="AI243" s="388"/>
      <c r="AJ243" s="388"/>
      <c r="AK243" s="395"/>
      <c r="AL243" s="393"/>
      <c r="AM243" s="388"/>
      <c r="AN243" s="392"/>
      <c r="AO243" s="388"/>
      <c r="AP243" s="388"/>
      <c r="AQ243" s="391"/>
      <c r="AR243" s="393"/>
      <c r="AS243" s="394"/>
      <c r="AT243" s="388"/>
      <c r="AU243" s="395"/>
      <c r="AV243" s="390"/>
      <c r="AW243" s="395"/>
    </row>
    <row r="244" spans="1:49" ht="21" customHeight="1" x14ac:dyDescent="0.3">
      <c r="A244" s="448"/>
      <c r="B244" s="55" t="s">
        <v>346</v>
      </c>
      <c r="C244" s="56">
        <f t="shared" si="18"/>
        <v>1</v>
      </c>
      <c r="D244" s="390"/>
      <c r="E244" s="391"/>
      <c r="F244" s="391"/>
      <c r="G244" s="392"/>
      <c r="H244" s="393"/>
      <c r="I244" s="388"/>
      <c r="J244" s="388"/>
      <c r="K244" s="394"/>
      <c r="L244" s="392"/>
      <c r="M244" s="393"/>
      <c r="N244" s="388"/>
      <c r="O244" s="388"/>
      <c r="P244" s="388"/>
      <c r="Q244" s="388"/>
      <c r="R244" s="392"/>
      <c r="S244" s="393"/>
      <c r="T244" s="390"/>
      <c r="U244" s="388"/>
      <c r="V244" s="388"/>
      <c r="W244" s="395"/>
      <c r="X244" s="393"/>
      <c r="Y244" s="388"/>
      <c r="Z244" s="388"/>
      <c r="AA244" s="392"/>
      <c r="AB244" s="393"/>
      <c r="AC244" s="388"/>
      <c r="AD244" s="388"/>
      <c r="AE244" s="392"/>
      <c r="AF244" s="393"/>
      <c r="AG244" s="388"/>
      <c r="AH244" s="388"/>
      <c r="AI244" s="388"/>
      <c r="AJ244" s="388"/>
      <c r="AK244" s="395">
        <v>1</v>
      </c>
      <c r="AL244" s="393"/>
      <c r="AM244" s="388"/>
      <c r="AN244" s="392"/>
      <c r="AO244" s="388"/>
      <c r="AP244" s="388"/>
      <c r="AQ244" s="391"/>
      <c r="AR244" s="393"/>
      <c r="AS244" s="394"/>
      <c r="AT244" s="388"/>
      <c r="AU244" s="395"/>
      <c r="AV244" s="390"/>
      <c r="AW244" s="395"/>
    </row>
    <row r="245" spans="1:49" ht="21" customHeight="1" x14ac:dyDescent="0.3">
      <c r="A245" s="448"/>
      <c r="B245" s="55" t="s">
        <v>280</v>
      </c>
      <c r="C245" s="56">
        <f t="shared" si="18"/>
        <v>1</v>
      </c>
      <c r="D245" s="390"/>
      <c r="E245" s="391"/>
      <c r="F245" s="391"/>
      <c r="G245" s="392"/>
      <c r="H245" s="393"/>
      <c r="I245" s="388"/>
      <c r="J245" s="388">
        <v>1</v>
      </c>
      <c r="K245" s="394"/>
      <c r="L245" s="392"/>
      <c r="M245" s="393"/>
      <c r="N245" s="388"/>
      <c r="O245" s="388"/>
      <c r="P245" s="388"/>
      <c r="Q245" s="388"/>
      <c r="R245" s="392"/>
      <c r="S245" s="393"/>
      <c r="T245" s="390"/>
      <c r="U245" s="388"/>
      <c r="V245" s="388"/>
      <c r="W245" s="395"/>
      <c r="X245" s="393"/>
      <c r="Y245" s="388"/>
      <c r="Z245" s="388"/>
      <c r="AA245" s="392"/>
      <c r="AB245" s="393"/>
      <c r="AC245" s="388"/>
      <c r="AD245" s="388"/>
      <c r="AE245" s="392"/>
      <c r="AF245" s="393"/>
      <c r="AG245" s="388"/>
      <c r="AH245" s="388"/>
      <c r="AI245" s="388"/>
      <c r="AJ245" s="388"/>
      <c r="AK245" s="395"/>
      <c r="AL245" s="393"/>
      <c r="AM245" s="388"/>
      <c r="AN245" s="392"/>
      <c r="AO245" s="388"/>
      <c r="AP245" s="388"/>
      <c r="AQ245" s="391"/>
      <c r="AR245" s="393"/>
      <c r="AS245" s="394"/>
      <c r="AT245" s="388"/>
      <c r="AU245" s="395"/>
      <c r="AV245" s="390"/>
      <c r="AW245" s="395"/>
    </row>
    <row r="246" spans="1:49" ht="21" customHeight="1" x14ac:dyDescent="0.3">
      <c r="A246" s="448"/>
      <c r="B246" s="55" t="s">
        <v>349</v>
      </c>
      <c r="C246" s="56">
        <f t="shared" si="18"/>
        <v>1</v>
      </c>
      <c r="D246" s="390"/>
      <c r="E246" s="391"/>
      <c r="F246" s="391"/>
      <c r="G246" s="392"/>
      <c r="H246" s="393"/>
      <c r="I246" s="388"/>
      <c r="J246" s="388"/>
      <c r="K246" s="394"/>
      <c r="L246" s="392"/>
      <c r="M246" s="393"/>
      <c r="N246" s="388"/>
      <c r="O246" s="388"/>
      <c r="P246" s="388"/>
      <c r="Q246" s="388"/>
      <c r="R246" s="392"/>
      <c r="S246" s="393"/>
      <c r="T246" s="390"/>
      <c r="U246" s="388"/>
      <c r="V246" s="388"/>
      <c r="W246" s="395"/>
      <c r="X246" s="393"/>
      <c r="Y246" s="388"/>
      <c r="Z246" s="388"/>
      <c r="AA246" s="392"/>
      <c r="AB246" s="393"/>
      <c r="AC246" s="388"/>
      <c r="AD246" s="388"/>
      <c r="AE246" s="392"/>
      <c r="AF246" s="393"/>
      <c r="AG246" s="388"/>
      <c r="AH246" s="388"/>
      <c r="AI246" s="388"/>
      <c r="AJ246" s="388"/>
      <c r="AK246" s="395"/>
      <c r="AL246" s="393"/>
      <c r="AM246" s="388">
        <v>1</v>
      </c>
      <c r="AN246" s="392"/>
      <c r="AO246" s="388"/>
      <c r="AP246" s="388"/>
      <c r="AQ246" s="391"/>
      <c r="AR246" s="393"/>
      <c r="AS246" s="394"/>
      <c r="AT246" s="388"/>
      <c r="AU246" s="395"/>
      <c r="AV246" s="390"/>
      <c r="AW246" s="395"/>
    </row>
    <row r="247" spans="1:49" ht="21" customHeight="1" x14ac:dyDescent="0.3">
      <c r="A247" s="448"/>
      <c r="B247" s="55" t="s">
        <v>456</v>
      </c>
      <c r="C247" s="56">
        <f t="shared" si="18"/>
        <v>1</v>
      </c>
      <c r="D247" s="390"/>
      <c r="E247" s="391"/>
      <c r="F247" s="391"/>
      <c r="G247" s="392"/>
      <c r="H247" s="393">
        <v>1</v>
      </c>
      <c r="I247" s="388"/>
      <c r="J247" s="388"/>
      <c r="K247" s="394"/>
      <c r="L247" s="392"/>
      <c r="M247" s="393"/>
      <c r="N247" s="388"/>
      <c r="O247" s="388"/>
      <c r="P247" s="388"/>
      <c r="Q247" s="388"/>
      <c r="R247" s="392"/>
      <c r="S247" s="393"/>
      <c r="T247" s="390"/>
      <c r="U247" s="388"/>
      <c r="V247" s="388"/>
      <c r="W247" s="395"/>
      <c r="X247" s="393"/>
      <c r="Y247" s="388"/>
      <c r="Z247" s="388"/>
      <c r="AA247" s="392"/>
      <c r="AB247" s="393"/>
      <c r="AC247" s="388"/>
      <c r="AD247" s="388"/>
      <c r="AE247" s="392"/>
      <c r="AF247" s="393"/>
      <c r="AG247" s="388"/>
      <c r="AH247" s="388"/>
      <c r="AI247" s="388"/>
      <c r="AJ247" s="388"/>
      <c r="AK247" s="395"/>
      <c r="AL247" s="393"/>
      <c r="AM247" s="388"/>
      <c r="AN247" s="392"/>
      <c r="AO247" s="388"/>
      <c r="AP247" s="388"/>
      <c r="AQ247" s="391"/>
      <c r="AR247" s="393"/>
      <c r="AS247" s="394"/>
      <c r="AT247" s="388"/>
      <c r="AU247" s="395"/>
      <c r="AV247" s="390"/>
      <c r="AW247" s="395"/>
    </row>
    <row r="248" spans="1:49" ht="21" customHeight="1" x14ac:dyDescent="0.3">
      <c r="A248" s="448"/>
      <c r="B248" s="55" t="s">
        <v>312</v>
      </c>
      <c r="C248" s="56">
        <f t="shared" si="18"/>
        <v>1</v>
      </c>
      <c r="D248" s="390"/>
      <c r="E248" s="391"/>
      <c r="F248" s="391"/>
      <c r="G248" s="392"/>
      <c r="H248" s="393"/>
      <c r="I248" s="388"/>
      <c r="J248" s="388"/>
      <c r="K248" s="394"/>
      <c r="L248" s="392"/>
      <c r="M248" s="393"/>
      <c r="N248" s="388"/>
      <c r="O248" s="388"/>
      <c r="P248" s="388"/>
      <c r="Q248" s="388"/>
      <c r="R248" s="392"/>
      <c r="S248" s="393"/>
      <c r="T248" s="390"/>
      <c r="U248" s="388"/>
      <c r="V248" s="388"/>
      <c r="W248" s="395"/>
      <c r="X248" s="393"/>
      <c r="Y248" s="388"/>
      <c r="Z248" s="388"/>
      <c r="AA248" s="392"/>
      <c r="AB248" s="393"/>
      <c r="AC248" s="388">
        <v>1</v>
      </c>
      <c r="AD248" s="388"/>
      <c r="AE248" s="392"/>
      <c r="AF248" s="393"/>
      <c r="AG248" s="388"/>
      <c r="AH248" s="388"/>
      <c r="AI248" s="388"/>
      <c r="AJ248" s="388"/>
      <c r="AK248" s="395"/>
      <c r="AL248" s="393"/>
      <c r="AM248" s="388"/>
      <c r="AN248" s="392"/>
      <c r="AO248" s="388"/>
      <c r="AP248" s="388"/>
      <c r="AQ248" s="391"/>
      <c r="AR248" s="393"/>
      <c r="AS248" s="394"/>
      <c r="AT248" s="388"/>
      <c r="AU248" s="395"/>
      <c r="AV248" s="390"/>
      <c r="AW248" s="395"/>
    </row>
    <row r="249" spans="1:49" ht="21" customHeight="1" x14ac:dyDescent="0.3">
      <c r="A249" s="448"/>
      <c r="B249" s="55" t="s">
        <v>130</v>
      </c>
      <c r="C249" s="56">
        <f t="shared" si="18"/>
        <v>0</v>
      </c>
      <c r="D249" s="390"/>
      <c r="E249" s="391"/>
      <c r="F249" s="391"/>
      <c r="G249" s="392"/>
      <c r="H249" s="393"/>
      <c r="I249" s="388"/>
      <c r="J249" s="388"/>
      <c r="K249" s="394"/>
      <c r="L249" s="392"/>
      <c r="M249" s="393"/>
      <c r="N249" s="388"/>
      <c r="O249" s="388"/>
      <c r="P249" s="388"/>
      <c r="Q249" s="388"/>
      <c r="R249" s="392"/>
      <c r="S249" s="393"/>
      <c r="T249" s="390"/>
      <c r="U249" s="388"/>
      <c r="V249" s="388"/>
      <c r="W249" s="395"/>
      <c r="X249" s="393"/>
      <c r="Y249" s="388"/>
      <c r="Z249" s="388"/>
      <c r="AA249" s="392"/>
      <c r="AB249" s="393"/>
      <c r="AC249" s="388"/>
      <c r="AD249" s="388"/>
      <c r="AE249" s="392"/>
      <c r="AF249" s="393"/>
      <c r="AG249" s="388"/>
      <c r="AH249" s="388"/>
      <c r="AI249" s="388"/>
      <c r="AJ249" s="388"/>
      <c r="AK249" s="395"/>
      <c r="AL249" s="393"/>
      <c r="AM249" s="388"/>
      <c r="AN249" s="392"/>
      <c r="AO249" s="388"/>
      <c r="AP249" s="388"/>
      <c r="AQ249" s="391"/>
      <c r="AR249" s="393"/>
      <c r="AS249" s="394"/>
      <c r="AT249" s="388"/>
      <c r="AU249" s="395"/>
      <c r="AV249" s="390"/>
      <c r="AW249" s="395"/>
    </row>
    <row r="250" spans="1:49" ht="21" customHeight="1" x14ac:dyDescent="0.3">
      <c r="A250" s="448"/>
      <c r="B250" s="55" t="s">
        <v>138</v>
      </c>
      <c r="C250" s="56">
        <f t="shared" si="18"/>
        <v>4</v>
      </c>
      <c r="D250" s="390"/>
      <c r="E250" s="391"/>
      <c r="F250" s="391"/>
      <c r="G250" s="392"/>
      <c r="H250" s="393"/>
      <c r="I250" s="388"/>
      <c r="J250" s="388">
        <v>1</v>
      </c>
      <c r="K250" s="394">
        <v>2</v>
      </c>
      <c r="L250" s="392"/>
      <c r="M250" s="393"/>
      <c r="N250" s="388"/>
      <c r="O250" s="388"/>
      <c r="P250" s="388"/>
      <c r="Q250" s="388"/>
      <c r="R250" s="392"/>
      <c r="S250" s="393">
        <v>1</v>
      </c>
      <c r="T250" s="390"/>
      <c r="U250" s="388"/>
      <c r="V250" s="388"/>
      <c r="W250" s="395"/>
      <c r="X250" s="393"/>
      <c r="Y250" s="388"/>
      <c r="Z250" s="388"/>
      <c r="AA250" s="392"/>
      <c r="AB250" s="393"/>
      <c r="AC250" s="388"/>
      <c r="AD250" s="388"/>
      <c r="AE250" s="392"/>
      <c r="AF250" s="393"/>
      <c r="AG250" s="388"/>
      <c r="AH250" s="388"/>
      <c r="AI250" s="388"/>
      <c r="AJ250" s="388"/>
      <c r="AK250" s="395"/>
      <c r="AL250" s="393"/>
      <c r="AM250" s="388"/>
      <c r="AN250" s="392"/>
      <c r="AO250" s="388"/>
      <c r="AP250" s="388"/>
      <c r="AQ250" s="391"/>
      <c r="AR250" s="393"/>
      <c r="AS250" s="394"/>
      <c r="AT250" s="388"/>
      <c r="AU250" s="395"/>
      <c r="AV250" s="390"/>
      <c r="AW250" s="395"/>
    </row>
    <row r="251" spans="1:49" ht="21" customHeight="1" x14ac:dyDescent="0.3">
      <c r="A251" s="448"/>
      <c r="B251" s="55" t="s">
        <v>297</v>
      </c>
      <c r="C251" s="56">
        <f t="shared" si="18"/>
        <v>1</v>
      </c>
      <c r="D251" s="390"/>
      <c r="E251" s="391"/>
      <c r="F251" s="391"/>
      <c r="G251" s="392"/>
      <c r="H251" s="393"/>
      <c r="I251" s="388"/>
      <c r="J251" s="388"/>
      <c r="K251" s="394"/>
      <c r="L251" s="392"/>
      <c r="M251" s="393"/>
      <c r="N251" s="388"/>
      <c r="O251" s="388"/>
      <c r="P251" s="388"/>
      <c r="Q251" s="388"/>
      <c r="R251" s="392"/>
      <c r="S251" s="393"/>
      <c r="T251" s="390"/>
      <c r="U251" s="388"/>
      <c r="V251" s="388"/>
      <c r="W251" s="395"/>
      <c r="X251" s="393"/>
      <c r="Y251" s="388">
        <v>1</v>
      </c>
      <c r="Z251" s="388"/>
      <c r="AA251" s="392"/>
      <c r="AB251" s="393"/>
      <c r="AC251" s="388"/>
      <c r="AD251" s="388"/>
      <c r="AE251" s="392"/>
      <c r="AF251" s="393"/>
      <c r="AG251" s="388"/>
      <c r="AH251" s="388"/>
      <c r="AI251" s="388"/>
      <c r="AJ251" s="388"/>
      <c r="AK251" s="395"/>
      <c r="AL251" s="393"/>
      <c r="AM251" s="388"/>
      <c r="AN251" s="392"/>
      <c r="AO251" s="388"/>
      <c r="AP251" s="388"/>
      <c r="AQ251" s="391"/>
      <c r="AR251" s="393"/>
      <c r="AS251" s="394"/>
      <c r="AT251" s="388"/>
      <c r="AU251" s="395"/>
      <c r="AV251" s="390"/>
      <c r="AW251" s="395"/>
    </row>
    <row r="252" spans="1:49" ht="21" customHeight="1" x14ac:dyDescent="0.3">
      <c r="A252" s="448"/>
      <c r="B252" s="55" t="s">
        <v>451</v>
      </c>
      <c r="C252" s="56">
        <f t="shared" si="18"/>
        <v>0</v>
      </c>
      <c r="D252" s="390"/>
      <c r="E252" s="391"/>
      <c r="F252" s="391"/>
      <c r="G252" s="392"/>
      <c r="H252" s="393"/>
      <c r="I252" s="388"/>
      <c r="J252" s="388"/>
      <c r="K252" s="394"/>
      <c r="L252" s="392"/>
      <c r="M252" s="393"/>
      <c r="N252" s="388"/>
      <c r="O252" s="388"/>
      <c r="P252" s="388"/>
      <c r="Q252" s="388"/>
      <c r="R252" s="392"/>
      <c r="S252" s="393"/>
      <c r="T252" s="390"/>
      <c r="U252" s="388"/>
      <c r="V252" s="388"/>
      <c r="W252" s="395"/>
      <c r="X252" s="393"/>
      <c r="Y252" s="388"/>
      <c r="Z252" s="388"/>
      <c r="AA252" s="392"/>
      <c r="AB252" s="393"/>
      <c r="AC252" s="388"/>
      <c r="AD252" s="388"/>
      <c r="AE252" s="392"/>
      <c r="AF252" s="393"/>
      <c r="AG252" s="388"/>
      <c r="AH252" s="388"/>
      <c r="AI252" s="388"/>
      <c r="AJ252" s="388"/>
      <c r="AK252" s="395"/>
      <c r="AL252" s="393"/>
      <c r="AM252" s="388"/>
      <c r="AN252" s="392"/>
      <c r="AO252" s="388"/>
      <c r="AP252" s="388"/>
      <c r="AQ252" s="391"/>
      <c r="AR252" s="393"/>
      <c r="AS252" s="394"/>
      <c r="AT252" s="388"/>
      <c r="AU252" s="395"/>
      <c r="AV252" s="390"/>
      <c r="AW252" s="395"/>
    </row>
    <row r="253" spans="1:49" ht="21" customHeight="1" x14ac:dyDescent="0.3">
      <c r="A253" s="448"/>
      <c r="B253" s="55" t="s">
        <v>313</v>
      </c>
      <c r="C253" s="56">
        <f t="shared" si="18"/>
        <v>1</v>
      </c>
      <c r="D253" s="390"/>
      <c r="E253" s="391"/>
      <c r="F253" s="391"/>
      <c r="G253" s="392"/>
      <c r="H253" s="393"/>
      <c r="I253" s="388"/>
      <c r="J253" s="388"/>
      <c r="K253" s="394"/>
      <c r="L253" s="392"/>
      <c r="M253" s="393"/>
      <c r="N253" s="388"/>
      <c r="O253" s="388"/>
      <c r="P253" s="388"/>
      <c r="Q253" s="388"/>
      <c r="R253" s="392"/>
      <c r="S253" s="393"/>
      <c r="T253" s="390"/>
      <c r="U253" s="388"/>
      <c r="V253" s="388"/>
      <c r="W253" s="395"/>
      <c r="X253" s="393"/>
      <c r="Y253" s="388"/>
      <c r="Z253" s="388"/>
      <c r="AA253" s="392"/>
      <c r="AB253" s="393"/>
      <c r="AC253" s="388"/>
      <c r="AD253" s="388"/>
      <c r="AE253" s="392"/>
      <c r="AF253" s="393"/>
      <c r="AG253" s="388"/>
      <c r="AH253" s="388"/>
      <c r="AI253" s="388"/>
      <c r="AJ253" s="388"/>
      <c r="AK253" s="395">
        <v>1</v>
      </c>
      <c r="AL253" s="393"/>
      <c r="AM253" s="388"/>
      <c r="AN253" s="392"/>
      <c r="AO253" s="388"/>
      <c r="AP253" s="388"/>
      <c r="AQ253" s="391"/>
      <c r="AR253" s="393"/>
      <c r="AS253" s="394"/>
      <c r="AT253" s="388"/>
      <c r="AU253" s="395"/>
      <c r="AV253" s="390"/>
      <c r="AW253" s="395"/>
    </row>
    <row r="254" spans="1:49" ht="21" customHeight="1" x14ac:dyDescent="0.3">
      <c r="A254" s="448"/>
      <c r="B254" s="55" t="s">
        <v>92</v>
      </c>
      <c r="C254" s="56">
        <f t="shared" si="18"/>
        <v>6</v>
      </c>
      <c r="D254" s="390"/>
      <c r="E254" s="391"/>
      <c r="F254" s="391"/>
      <c r="G254" s="392"/>
      <c r="H254" s="393"/>
      <c r="I254" s="388"/>
      <c r="J254" s="388"/>
      <c r="K254" s="394"/>
      <c r="L254" s="392"/>
      <c r="M254" s="393"/>
      <c r="N254" s="388">
        <v>1</v>
      </c>
      <c r="O254" s="388"/>
      <c r="P254" s="388"/>
      <c r="Q254" s="388"/>
      <c r="R254" s="392"/>
      <c r="S254" s="393"/>
      <c r="T254" s="390"/>
      <c r="U254" s="388"/>
      <c r="V254" s="388"/>
      <c r="W254" s="395"/>
      <c r="X254" s="393"/>
      <c r="Y254" s="388"/>
      <c r="Z254" s="388"/>
      <c r="AA254" s="392"/>
      <c r="AB254" s="393"/>
      <c r="AC254" s="388"/>
      <c r="AD254" s="388"/>
      <c r="AE254" s="392"/>
      <c r="AF254" s="393">
        <v>2</v>
      </c>
      <c r="AG254" s="388">
        <v>2</v>
      </c>
      <c r="AH254" s="388"/>
      <c r="AI254" s="388"/>
      <c r="AJ254" s="388"/>
      <c r="AK254" s="395"/>
      <c r="AL254" s="393">
        <v>1</v>
      </c>
      <c r="AM254" s="388"/>
      <c r="AN254" s="392"/>
      <c r="AO254" s="388"/>
      <c r="AP254" s="388"/>
      <c r="AQ254" s="391"/>
      <c r="AR254" s="393"/>
      <c r="AS254" s="394"/>
      <c r="AT254" s="388"/>
      <c r="AU254" s="395"/>
      <c r="AV254" s="390"/>
      <c r="AW254" s="395"/>
    </row>
    <row r="255" spans="1:49" ht="21" customHeight="1" x14ac:dyDescent="0.3">
      <c r="A255" s="448"/>
      <c r="B255" s="55" t="s">
        <v>93</v>
      </c>
      <c r="C255" s="56">
        <f t="shared" si="18"/>
        <v>20</v>
      </c>
      <c r="D255" s="390"/>
      <c r="E255" s="391"/>
      <c r="F255" s="391"/>
      <c r="G255" s="392"/>
      <c r="H255" s="393"/>
      <c r="I255" s="388">
        <v>2</v>
      </c>
      <c r="J255" s="388"/>
      <c r="K255" s="394"/>
      <c r="L255" s="392"/>
      <c r="M255" s="393"/>
      <c r="N255" s="388">
        <v>1</v>
      </c>
      <c r="O255" s="388"/>
      <c r="P255" s="388"/>
      <c r="Q255" s="388"/>
      <c r="R255" s="392"/>
      <c r="S255" s="393"/>
      <c r="T255" s="390">
        <v>1</v>
      </c>
      <c r="U255" s="388">
        <v>1</v>
      </c>
      <c r="V255" s="388">
        <v>1</v>
      </c>
      <c r="W255" s="395">
        <v>1</v>
      </c>
      <c r="X255" s="393"/>
      <c r="Y255" s="388"/>
      <c r="Z255" s="388"/>
      <c r="AA255" s="392"/>
      <c r="AB255" s="393"/>
      <c r="AC255" s="388"/>
      <c r="AD255" s="388"/>
      <c r="AE255" s="392">
        <v>1</v>
      </c>
      <c r="AF255" s="393"/>
      <c r="AG255" s="388"/>
      <c r="AH255" s="388"/>
      <c r="AI255" s="388">
        <v>1</v>
      </c>
      <c r="AJ255" s="388"/>
      <c r="AK255" s="395"/>
      <c r="AL255" s="393">
        <v>2</v>
      </c>
      <c r="AM255" s="388">
        <v>2</v>
      </c>
      <c r="AN255" s="392"/>
      <c r="AO255" s="388">
        <v>1</v>
      </c>
      <c r="AP255" s="388"/>
      <c r="AQ255" s="391">
        <v>1</v>
      </c>
      <c r="AR255" s="393"/>
      <c r="AS255" s="394">
        <v>1</v>
      </c>
      <c r="AT255" s="388"/>
      <c r="AU255" s="395">
        <v>4</v>
      </c>
      <c r="AV255" s="390"/>
      <c r="AW255" s="395"/>
    </row>
    <row r="256" spans="1:49" ht="21" customHeight="1" x14ac:dyDescent="0.3">
      <c r="A256" s="448"/>
      <c r="B256" s="55" t="s">
        <v>118</v>
      </c>
      <c r="C256" s="56">
        <f t="shared" si="18"/>
        <v>0</v>
      </c>
      <c r="D256" s="390"/>
      <c r="E256" s="391"/>
      <c r="F256" s="391"/>
      <c r="G256" s="392"/>
      <c r="H256" s="393"/>
      <c r="I256" s="388"/>
      <c r="J256" s="388"/>
      <c r="K256" s="394"/>
      <c r="L256" s="392"/>
      <c r="M256" s="393"/>
      <c r="N256" s="388"/>
      <c r="O256" s="388"/>
      <c r="P256" s="388"/>
      <c r="Q256" s="388"/>
      <c r="R256" s="392"/>
      <c r="S256" s="393"/>
      <c r="T256" s="390"/>
      <c r="U256" s="388"/>
      <c r="V256" s="388"/>
      <c r="W256" s="395"/>
      <c r="X256" s="393"/>
      <c r="Y256" s="388"/>
      <c r="Z256" s="388"/>
      <c r="AA256" s="392"/>
      <c r="AB256" s="393"/>
      <c r="AC256" s="388"/>
      <c r="AD256" s="388"/>
      <c r="AE256" s="392"/>
      <c r="AF256" s="393"/>
      <c r="AG256" s="388"/>
      <c r="AH256" s="388"/>
      <c r="AI256" s="388"/>
      <c r="AJ256" s="388"/>
      <c r="AK256" s="395"/>
      <c r="AL256" s="393"/>
      <c r="AM256" s="388"/>
      <c r="AN256" s="392"/>
      <c r="AO256" s="388"/>
      <c r="AP256" s="388"/>
      <c r="AQ256" s="391"/>
      <c r="AR256" s="393"/>
      <c r="AS256" s="394"/>
      <c r="AT256" s="388"/>
      <c r="AU256" s="395"/>
      <c r="AV256" s="390"/>
      <c r="AW256" s="395"/>
    </row>
    <row r="257" spans="1:49" ht="21" customHeight="1" x14ac:dyDescent="0.3">
      <c r="A257" s="448"/>
      <c r="B257" s="55" t="s">
        <v>144</v>
      </c>
      <c r="C257" s="56">
        <f t="shared" si="18"/>
        <v>2</v>
      </c>
      <c r="D257" s="390"/>
      <c r="E257" s="391"/>
      <c r="F257" s="391"/>
      <c r="G257" s="392"/>
      <c r="H257" s="393"/>
      <c r="I257" s="388"/>
      <c r="J257" s="388"/>
      <c r="K257" s="394"/>
      <c r="L257" s="392"/>
      <c r="M257" s="393"/>
      <c r="N257" s="388"/>
      <c r="O257" s="388"/>
      <c r="P257" s="388"/>
      <c r="Q257" s="388"/>
      <c r="R257" s="392"/>
      <c r="S257" s="393"/>
      <c r="T257" s="390"/>
      <c r="U257" s="388"/>
      <c r="V257" s="388"/>
      <c r="W257" s="395"/>
      <c r="X257" s="393"/>
      <c r="Y257" s="388"/>
      <c r="Z257" s="388"/>
      <c r="AA257" s="392"/>
      <c r="AB257" s="393"/>
      <c r="AC257" s="388"/>
      <c r="AD257" s="388">
        <v>2</v>
      </c>
      <c r="AE257" s="392"/>
      <c r="AF257" s="393"/>
      <c r="AG257" s="388"/>
      <c r="AH257" s="388"/>
      <c r="AI257" s="388"/>
      <c r="AJ257" s="388"/>
      <c r="AK257" s="395"/>
      <c r="AL257" s="393"/>
      <c r="AM257" s="388"/>
      <c r="AN257" s="392"/>
      <c r="AO257" s="388"/>
      <c r="AP257" s="388"/>
      <c r="AQ257" s="391"/>
      <c r="AR257" s="393"/>
      <c r="AS257" s="394"/>
      <c r="AT257" s="388"/>
      <c r="AU257" s="395"/>
      <c r="AV257" s="390"/>
      <c r="AW257" s="395"/>
    </row>
    <row r="258" spans="1:49" ht="21" customHeight="1" x14ac:dyDescent="0.3">
      <c r="A258" s="448"/>
      <c r="B258" s="55" t="s">
        <v>141</v>
      </c>
      <c r="C258" s="56">
        <f t="shared" si="18"/>
        <v>1</v>
      </c>
      <c r="D258" s="390"/>
      <c r="E258" s="391"/>
      <c r="F258" s="391"/>
      <c r="G258" s="392"/>
      <c r="H258" s="393"/>
      <c r="I258" s="388"/>
      <c r="J258" s="388"/>
      <c r="K258" s="394"/>
      <c r="L258" s="392"/>
      <c r="M258" s="393"/>
      <c r="N258" s="388"/>
      <c r="O258" s="388"/>
      <c r="P258" s="388"/>
      <c r="Q258" s="388"/>
      <c r="R258" s="392"/>
      <c r="S258" s="393"/>
      <c r="T258" s="390"/>
      <c r="U258" s="388"/>
      <c r="V258" s="388"/>
      <c r="W258" s="395"/>
      <c r="X258" s="393">
        <v>1</v>
      </c>
      <c r="Y258" s="388"/>
      <c r="Z258" s="388"/>
      <c r="AA258" s="392"/>
      <c r="AB258" s="393"/>
      <c r="AC258" s="388"/>
      <c r="AD258" s="388"/>
      <c r="AE258" s="392"/>
      <c r="AF258" s="393"/>
      <c r="AG258" s="388"/>
      <c r="AH258" s="388"/>
      <c r="AI258" s="388"/>
      <c r="AJ258" s="388"/>
      <c r="AK258" s="395"/>
      <c r="AL258" s="393"/>
      <c r="AM258" s="388"/>
      <c r="AN258" s="392"/>
      <c r="AO258" s="388"/>
      <c r="AP258" s="388"/>
      <c r="AQ258" s="391"/>
      <c r="AR258" s="393"/>
      <c r="AS258" s="394"/>
      <c r="AT258" s="388"/>
      <c r="AU258" s="395"/>
      <c r="AV258" s="390"/>
      <c r="AW258" s="395"/>
    </row>
    <row r="259" spans="1:49" ht="21" customHeight="1" x14ac:dyDescent="0.3">
      <c r="A259" s="448"/>
      <c r="B259" s="55" t="s">
        <v>151</v>
      </c>
      <c r="C259" s="56">
        <f t="shared" si="18"/>
        <v>1</v>
      </c>
      <c r="D259" s="390"/>
      <c r="E259" s="391"/>
      <c r="F259" s="391"/>
      <c r="G259" s="392"/>
      <c r="H259" s="393"/>
      <c r="I259" s="388"/>
      <c r="J259" s="388"/>
      <c r="K259" s="394">
        <v>1</v>
      </c>
      <c r="L259" s="392"/>
      <c r="M259" s="393"/>
      <c r="N259" s="388"/>
      <c r="O259" s="388"/>
      <c r="P259" s="388"/>
      <c r="Q259" s="388"/>
      <c r="R259" s="392"/>
      <c r="S259" s="393"/>
      <c r="T259" s="390"/>
      <c r="U259" s="388"/>
      <c r="V259" s="388"/>
      <c r="W259" s="395"/>
      <c r="X259" s="393"/>
      <c r="Y259" s="388"/>
      <c r="Z259" s="388"/>
      <c r="AA259" s="392"/>
      <c r="AB259" s="393"/>
      <c r="AC259" s="388"/>
      <c r="AD259" s="388"/>
      <c r="AE259" s="392"/>
      <c r="AF259" s="393"/>
      <c r="AG259" s="388"/>
      <c r="AH259" s="388"/>
      <c r="AI259" s="388"/>
      <c r="AJ259" s="388"/>
      <c r="AK259" s="395"/>
      <c r="AL259" s="393"/>
      <c r="AM259" s="388"/>
      <c r="AN259" s="392"/>
      <c r="AO259" s="388"/>
      <c r="AP259" s="388"/>
      <c r="AQ259" s="391"/>
      <c r="AR259" s="393"/>
      <c r="AS259" s="394"/>
      <c r="AT259" s="388"/>
      <c r="AU259" s="395"/>
      <c r="AV259" s="390"/>
      <c r="AW259" s="395"/>
    </row>
    <row r="260" spans="1:49" ht="21" customHeight="1" x14ac:dyDescent="0.3">
      <c r="A260" s="448"/>
      <c r="B260" s="55" t="s">
        <v>139</v>
      </c>
      <c r="C260" s="56">
        <f t="shared" si="18"/>
        <v>4</v>
      </c>
      <c r="D260" s="390"/>
      <c r="E260" s="391"/>
      <c r="F260" s="391"/>
      <c r="G260" s="392"/>
      <c r="H260" s="393"/>
      <c r="I260" s="388"/>
      <c r="J260" s="388">
        <v>3</v>
      </c>
      <c r="K260" s="394"/>
      <c r="L260" s="392"/>
      <c r="M260" s="393"/>
      <c r="N260" s="388"/>
      <c r="O260" s="388"/>
      <c r="P260" s="388"/>
      <c r="Q260" s="388"/>
      <c r="R260" s="392"/>
      <c r="S260" s="393"/>
      <c r="T260" s="390"/>
      <c r="U260" s="388"/>
      <c r="V260" s="388"/>
      <c r="W260" s="395"/>
      <c r="X260" s="393"/>
      <c r="Y260" s="388"/>
      <c r="Z260" s="388"/>
      <c r="AA260" s="392"/>
      <c r="AB260" s="393"/>
      <c r="AC260" s="388"/>
      <c r="AD260" s="388"/>
      <c r="AE260" s="392"/>
      <c r="AF260" s="393"/>
      <c r="AG260" s="388"/>
      <c r="AH260" s="388">
        <v>1</v>
      </c>
      <c r="AI260" s="388"/>
      <c r="AJ260" s="388"/>
      <c r="AK260" s="395"/>
      <c r="AL260" s="393"/>
      <c r="AM260" s="388"/>
      <c r="AN260" s="392"/>
      <c r="AO260" s="388"/>
      <c r="AP260" s="388"/>
      <c r="AQ260" s="391"/>
      <c r="AR260" s="393"/>
      <c r="AS260" s="394"/>
      <c r="AT260" s="388"/>
      <c r="AU260" s="395"/>
      <c r="AV260" s="390"/>
      <c r="AW260" s="395"/>
    </row>
    <row r="261" spans="1:49" ht="21" customHeight="1" x14ac:dyDescent="0.3">
      <c r="A261" s="448"/>
      <c r="B261" s="55" t="s">
        <v>348</v>
      </c>
      <c r="C261" s="56">
        <f t="shared" si="18"/>
        <v>1</v>
      </c>
      <c r="D261" s="390"/>
      <c r="E261" s="391"/>
      <c r="F261" s="391"/>
      <c r="G261" s="392"/>
      <c r="H261" s="393"/>
      <c r="I261" s="388"/>
      <c r="J261" s="388"/>
      <c r="K261" s="394"/>
      <c r="L261" s="392"/>
      <c r="M261" s="393"/>
      <c r="N261" s="388"/>
      <c r="O261" s="388"/>
      <c r="P261" s="388"/>
      <c r="Q261" s="388"/>
      <c r="R261" s="392"/>
      <c r="S261" s="393"/>
      <c r="T261" s="390"/>
      <c r="U261" s="388"/>
      <c r="V261" s="388"/>
      <c r="W261" s="395"/>
      <c r="X261" s="393"/>
      <c r="Y261" s="388"/>
      <c r="Z261" s="388"/>
      <c r="AA261" s="392"/>
      <c r="AB261" s="393"/>
      <c r="AC261" s="388"/>
      <c r="AD261" s="388"/>
      <c r="AE261" s="392"/>
      <c r="AF261" s="393">
        <v>1</v>
      </c>
      <c r="AG261" s="388"/>
      <c r="AH261" s="388"/>
      <c r="AI261" s="388"/>
      <c r="AJ261" s="388"/>
      <c r="AK261" s="395"/>
      <c r="AL261" s="393"/>
      <c r="AM261" s="388"/>
      <c r="AN261" s="392"/>
      <c r="AO261" s="388"/>
      <c r="AP261" s="388"/>
      <c r="AQ261" s="391"/>
      <c r="AR261" s="393"/>
      <c r="AS261" s="394"/>
      <c r="AT261" s="388"/>
      <c r="AU261" s="395"/>
      <c r="AV261" s="390"/>
      <c r="AW261" s="395"/>
    </row>
    <row r="262" spans="1:49" ht="21" customHeight="1" x14ac:dyDescent="0.3">
      <c r="A262" s="448"/>
      <c r="B262" s="55" t="s">
        <v>142</v>
      </c>
      <c r="C262" s="56">
        <f t="shared" si="18"/>
        <v>1</v>
      </c>
      <c r="D262" s="390"/>
      <c r="E262" s="391"/>
      <c r="F262" s="391"/>
      <c r="G262" s="392"/>
      <c r="H262" s="393"/>
      <c r="I262" s="388"/>
      <c r="J262" s="388"/>
      <c r="K262" s="394"/>
      <c r="L262" s="392"/>
      <c r="M262" s="393"/>
      <c r="N262" s="388"/>
      <c r="O262" s="388"/>
      <c r="P262" s="388"/>
      <c r="Q262" s="388"/>
      <c r="R262" s="392"/>
      <c r="S262" s="393">
        <v>1</v>
      </c>
      <c r="T262" s="390"/>
      <c r="U262" s="388"/>
      <c r="V262" s="388"/>
      <c r="W262" s="395"/>
      <c r="X262" s="393"/>
      <c r="Y262" s="388"/>
      <c r="Z262" s="388"/>
      <c r="AA262" s="392"/>
      <c r="AB262" s="393"/>
      <c r="AC262" s="388"/>
      <c r="AD262" s="388"/>
      <c r="AE262" s="392"/>
      <c r="AF262" s="393"/>
      <c r="AG262" s="388"/>
      <c r="AH262" s="388"/>
      <c r="AI262" s="388"/>
      <c r="AJ262" s="388"/>
      <c r="AK262" s="395"/>
      <c r="AL262" s="393"/>
      <c r="AM262" s="388"/>
      <c r="AN262" s="392"/>
      <c r="AO262" s="388"/>
      <c r="AP262" s="388"/>
      <c r="AQ262" s="391"/>
      <c r="AR262" s="393"/>
      <c r="AS262" s="394"/>
      <c r="AT262" s="388"/>
      <c r="AU262" s="395"/>
      <c r="AV262" s="390"/>
      <c r="AW262" s="395"/>
    </row>
    <row r="263" spans="1:49" ht="21" customHeight="1" x14ac:dyDescent="0.3">
      <c r="A263" s="448"/>
      <c r="B263" s="55" t="s">
        <v>232</v>
      </c>
      <c r="C263" s="56">
        <f t="shared" si="18"/>
        <v>1</v>
      </c>
      <c r="D263" s="390"/>
      <c r="E263" s="391"/>
      <c r="F263" s="391"/>
      <c r="G263" s="392"/>
      <c r="H263" s="393"/>
      <c r="I263" s="388"/>
      <c r="J263" s="388"/>
      <c r="K263" s="394">
        <v>0</v>
      </c>
      <c r="L263" s="392"/>
      <c r="M263" s="393"/>
      <c r="N263" s="388"/>
      <c r="O263" s="388"/>
      <c r="P263" s="388"/>
      <c r="Q263" s="388"/>
      <c r="R263" s="392"/>
      <c r="S263" s="393"/>
      <c r="T263" s="390"/>
      <c r="U263" s="388"/>
      <c r="V263" s="388"/>
      <c r="W263" s="395"/>
      <c r="X263" s="393"/>
      <c r="Y263" s="388"/>
      <c r="Z263" s="388"/>
      <c r="AA263" s="392"/>
      <c r="AB263" s="393"/>
      <c r="AC263" s="388"/>
      <c r="AD263" s="388"/>
      <c r="AE263" s="392"/>
      <c r="AF263" s="393"/>
      <c r="AG263" s="388"/>
      <c r="AH263" s="388"/>
      <c r="AI263" s="388"/>
      <c r="AJ263" s="388"/>
      <c r="AK263" s="395"/>
      <c r="AL263" s="393"/>
      <c r="AM263" s="388"/>
      <c r="AN263" s="392"/>
      <c r="AO263" s="388"/>
      <c r="AP263" s="388"/>
      <c r="AQ263" s="391"/>
      <c r="AR263" s="393">
        <v>1</v>
      </c>
      <c r="AS263" s="394"/>
      <c r="AT263" s="388"/>
      <c r="AU263" s="395"/>
      <c r="AV263" s="390"/>
      <c r="AW263" s="395"/>
    </row>
    <row r="264" spans="1:49" ht="21" customHeight="1" x14ac:dyDescent="0.3">
      <c r="A264" s="448"/>
      <c r="B264" s="55" t="s">
        <v>176</v>
      </c>
      <c r="C264" s="56">
        <f t="shared" si="18"/>
        <v>1</v>
      </c>
      <c r="D264" s="390"/>
      <c r="E264" s="391"/>
      <c r="F264" s="391"/>
      <c r="G264" s="392"/>
      <c r="H264" s="393"/>
      <c r="I264" s="388"/>
      <c r="J264" s="388"/>
      <c r="K264" s="394"/>
      <c r="L264" s="392"/>
      <c r="M264" s="393"/>
      <c r="N264" s="388"/>
      <c r="O264" s="388"/>
      <c r="P264" s="388"/>
      <c r="Q264" s="388"/>
      <c r="R264" s="392"/>
      <c r="S264" s="393"/>
      <c r="T264" s="390"/>
      <c r="U264" s="388"/>
      <c r="V264" s="388"/>
      <c r="W264" s="395"/>
      <c r="X264" s="393"/>
      <c r="Y264" s="388">
        <v>1</v>
      </c>
      <c r="Z264" s="388"/>
      <c r="AA264" s="392"/>
      <c r="AB264" s="393"/>
      <c r="AC264" s="388"/>
      <c r="AD264" s="388"/>
      <c r="AE264" s="392"/>
      <c r="AF264" s="393"/>
      <c r="AG264" s="388"/>
      <c r="AH264" s="388"/>
      <c r="AI264" s="388"/>
      <c r="AJ264" s="388"/>
      <c r="AK264" s="395"/>
      <c r="AL264" s="393"/>
      <c r="AM264" s="388"/>
      <c r="AN264" s="392"/>
      <c r="AO264" s="388"/>
      <c r="AP264" s="388"/>
      <c r="AQ264" s="391"/>
      <c r="AR264" s="393"/>
      <c r="AS264" s="394"/>
      <c r="AT264" s="388"/>
      <c r="AU264" s="395"/>
      <c r="AV264" s="390"/>
      <c r="AW264" s="395"/>
    </row>
    <row r="265" spans="1:49" ht="21" customHeight="1" x14ac:dyDescent="0.3">
      <c r="A265" s="448"/>
      <c r="B265" s="55" t="s">
        <v>172</v>
      </c>
      <c r="C265" s="56">
        <f t="shared" si="18"/>
        <v>0</v>
      </c>
      <c r="D265" s="390"/>
      <c r="E265" s="391"/>
      <c r="F265" s="391"/>
      <c r="G265" s="392"/>
      <c r="H265" s="393"/>
      <c r="I265" s="388"/>
      <c r="J265" s="388"/>
      <c r="K265" s="394"/>
      <c r="L265" s="392"/>
      <c r="M265" s="393"/>
      <c r="N265" s="388"/>
      <c r="O265" s="388"/>
      <c r="P265" s="388"/>
      <c r="Q265" s="388"/>
      <c r="R265" s="392"/>
      <c r="S265" s="393"/>
      <c r="T265" s="390"/>
      <c r="U265" s="388"/>
      <c r="V265" s="388"/>
      <c r="W265" s="395"/>
      <c r="X265" s="393"/>
      <c r="Y265" s="388"/>
      <c r="Z265" s="388"/>
      <c r="AA265" s="392"/>
      <c r="AB265" s="393"/>
      <c r="AC265" s="388"/>
      <c r="AD265" s="388"/>
      <c r="AE265" s="392"/>
      <c r="AF265" s="393"/>
      <c r="AG265" s="388"/>
      <c r="AH265" s="388"/>
      <c r="AI265" s="388"/>
      <c r="AJ265" s="388"/>
      <c r="AK265" s="395"/>
      <c r="AL265" s="393"/>
      <c r="AM265" s="388"/>
      <c r="AN265" s="392"/>
      <c r="AO265" s="388"/>
      <c r="AP265" s="388"/>
      <c r="AQ265" s="391"/>
      <c r="AR265" s="393"/>
      <c r="AS265" s="394"/>
      <c r="AT265" s="388"/>
      <c r="AU265" s="395"/>
      <c r="AV265" s="390"/>
      <c r="AW265" s="395"/>
    </row>
    <row r="266" spans="1:49" ht="21" customHeight="1" x14ac:dyDescent="0.3">
      <c r="A266" s="448"/>
      <c r="B266" s="55" t="s">
        <v>233</v>
      </c>
      <c r="C266" s="56">
        <f t="shared" si="18"/>
        <v>1</v>
      </c>
      <c r="D266" s="390"/>
      <c r="E266" s="391"/>
      <c r="F266" s="391"/>
      <c r="G266" s="392"/>
      <c r="H266" s="393"/>
      <c r="I266" s="388">
        <v>1</v>
      </c>
      <c r="J266" s="388"/>
      <c r="K266" s="394"/>
      <c r="L266" s="392"/>
      <c r="M266" s="393"/>
      <c r="N266" s="388"/>
      <c r="O266" s="388"/>
      <c r="P266" s="388"/>
      <c r="Q266" s="388"/>
      <c r="R266" s="392"/>
      <c r="S266" s="393"/>
      <c r="T266" s="390"/>
      <c r="U266" s="388"/>
      <c r="V266" s="388"/>
      <c r="W266" s="395"/>
      <c r="X266" s="393"/>
      <c r="Y266" s="388"/>
      <c r="Z266" s="388"/>
      <c r="AA266" s="392"/>
      <c r="AB266" s="393"/>
      <c r="AC266" s="388"/>
      <c r="AD266" s="388"/>
      <c r="AE266" s="392"/>
      <c r="AF266" s="393"/>
      <c r="AG266" s="388"/>
      <c r="AH266" s="388"/>
      <c r="AI266" s="388"/>
      <c r="AJ266" s="388"/>
      <c r="AK266" s="395"/>
      <c r="AL266" s="393"/>
      <c r="AM266" s="388"/>
      <c r="AN266" s="392"/>
      <c r="AO266" s="388"/>
      <c r="AP266" s="388"/>
      <c r="AQ266" s="391"/>
      <c r="AR266" s="393"/>
      <c r="AS266" s="394"/>
      <c r="AT266" s="388"/>
      <c r="AU266" s="395"/>
      <c r="AV266" s="390"/>
      <c r="AW266" s="395"/>
    </row>
    <row r="267" spans="1:49" ht="21" customHeight="1" x14ac:dyDescent="0.3">
      <c r="A267" s="448"/>
      <c r="B267" s="55" t="s">
        <v>192</v>
      </c>
      <c r="C267" s="56">
        <f t="shared" si="18"/>
        <v>1</v>
      </c>
      <c r="D267" s="390"/>
      <c r="E267" s="391"/>
      <c r="F267" s="391"/>
      <c r="G267" s="392"/>
      <c r="H267" s="393"/>
      <c r="I267" s="388"/>
      <c r="J267" s="388"/>
      <c r="K267" s="394"/>
      <c r="L267" s="392"/>
      <c r="M267" s="393"/>
      <c r="N267" s="388"/>
      <c r="O267" s="388"/>
      <c r="P267" s="388"/>
      <c r="Q267" s="388"/>
      <c r="R267" s="392"/>
      <c r="S267" s="393"/>
      <c r="T267" s="390"/>
      <c r="U267" s="388"/>
      <c r="V267" s="388"/>
      <c r="W267" s="395"/>
      <c r="X267" s="393"/>
      <c r="Y267" s="388"/>
      <c r="Z267" s="388"/>
      <c r="AA267" s="392"/>
      <c r="AB267" s="393"/>
      <c r="AC267" s="388"/>
      <c r="AD267" s="388"/>
      <c r="AE267" s="392"/>
      <c r="AF267" s="393"/>
      <c r="AG267" s="388"/>
      <c r="AH267" s="388"/>
      <c r="AI267" s="388"/>
      <c r="AJ267" s="388"/>
      <c r="AK267" s="395"/>
      <c r="AL267" s="393">
        <v>1</v>
      </c>
      <c r="AM267" s="388"/>
      <c r="AN267" s="392"/>
      <c r="AO267" s="388"/>
      <c r="AP267" s="388"/>
      <c r="AQ267" s="391"/>
      <c r="AR267" s="393"/>
      <c r="AS267" s="394"/>
      <c r="AT267" s="388"/>
      <c r="AU267" s="395"/>
      <c r="AV267" s="390"/>
      <c r="AW267" s="395"/>
    </row>
    <row r="268" spans="1:49" ht="21" customHeight="1" x14ac:dyDescent="0.3">
      <c r="A268" s="452" t="s">
        <v>319</v>
      </c>
      <c r="B268" s="64" t="s">
        <v>335</v>
      </c>
      <c r="C268" s="35">
        <f t="shared" si="18"/>
        <v>1</v>
      </c>
      <c r="D268" s="36">
        <f t="shared" ref="D268:AW268" si="25">SUM(D269:D269)</f>
        <v>0</v>
      </c>
      <c r="E268" s="37">
        <f t="shared" si="25"/>
        <v>0</v>
      </c>
      <c r="F268" s="37">
        <f t="shared" si="25"/>
        <v>0</v>
      </c>
      <c r="G268" s="40"/>
      <c r="H268" s="77">
        <f t="shared" si="25"/>
        <v>0</v>
      </c>
      <c r="I268" s="38">
        <f t="shared" si="25"/>
        <v>0</v>
      </c>
      <c r="J268" s="38">
        <f t="shared" si="25"/>
        <v>1</v>
      </c>
      <c r="K268" s="39">
        <f t="shared" si="25"/>
        <v>0</v>
      </c>
      <c r="L268" s="40">
        <f t="shared" si="25"/>
        <v>0</v>
      </c>
      <c r="M268" s="77">
        <f t="shared" ref="M268" si="26">SUM(M269:M269)</f>
        <v>0</v>
      </c>
      <c r="N268" s="38">
        <f t="shared" si="25"/>
        <v>0</v>
      </c>
      <c r="O268" s="38">
        <f t="shared" si="25"/>
        <v>0</v>
      </c>
      <c r="P268" s="38">
        <f t="shared" si="25"/>
        <v>0</v>
      </c>
      <c r="Q268" s="38">
        <f t="shared" ref="Q268:R268" si="27">SUM(Q269:Q269)</f>
        <v>0</v>
      </c>
      <c r="R268" s="40">
        <f t="shared" si="27"/>
        <v>0</v>
      </c>
      <c r="S268" s="77"/>
      <c r="T268" s="36"/>
      <c r="U268" s="38">
        <f t="shared" si="25"/>
        <v>0</v>
      </c>
      <c r="V268" s="36"/>
      <c r="W268" s="63">
        <f t="shared" si="25"/>
        <v>0</v>
      </c>
      <c r="X268" s="77">
        <f t="shared" si="25"/>
        <v>0</v>
      </c>
      <c r="Y268" s="38">
        <f t="shared" si="25"/>
        <v>0</v>
      </c>
      <c r="Z268" s="38">
        <f t="shared" si="25"/>
        <v>0</v>
      </c>
      <c r="AA268" s="40">
        <f t="shared" ref="AA268" si="28">SUM(AA269:AA269)</f>
        <v>0</v>
      </c>
      <c r="AB268" s="77">
        <f t="shared" si="25"/>
        <v>0</v>
      </c>
      <c r="AC268" s="38">
        <f t="shared" si="25"/>
        <v>0</v>
      </c>
      <c r="AD268" s="38">
        <f t="shared" si="25"/>
        <v>0</v>
      </c>
      <c r="AE268" s="40">
        <f t="shared" si="25"/>
        <v>0</v>
      </c>
      <c r="AF268" s="77">
        <f t="shared" si="25"/>
        <v>0</v>
      </c>
      <c r="AG268" s="38">
        <f t="shared" si="25"/>
        <v>0</v>
      </c>
      <c r="AH268" s="38">
        <f t="shared" si="25"/>
        <v>0</v>
      </c>
      <c r="AI268" s="38"/>
      <c r="AJ268" s="38">
        <f t="shared" si="25"/>
        <v>0</v>
      </c>
      <c r="AK268" s="63">
        <f t="shared" si="25"/>
        <v>0</v>
      </c>
      <c r="AL268" s="77">
        <f t="shared" si="25"/>
        <v>0</v>
      </c>
      <c r="AM268" s="38">
        <f t="shared" si="25"/>
        <v>0</v>
      </c>
      <c r="AN268" s="40">
        <f t="shared" ref="AN268" si="29">SUM(AN269:AN269)</f>
        <v>0</v>
      </c>
      <c r="AO268" s="38">
        <f t="shared" ref="AO268" si="30">SUM(AO269:AO269)</f>
        <v>0</v>
      </c>
      <c r="AP268" s="38">
        <f t="shared" si="25"/>
        <v>0</v>
      </c>
      <c r="AQ268" s="37">
        <f t="shared" si="25"/>
        <v>0</v>
      </c>
      <c r="AR268" s="77">
        <f t="shared" si="25"/>
        <v>0</v>
      </c>
      <c r="AS268" s="39"/>
      <c r="AT268" s="38">
        <f t="shared" si="25"/>
        <v>0</v>
      </c>
      <c r="AU268" s="63"/>
      <c r="AV268" s="36">
        <f t="shared" si="25"/>
        <v>0</v>
      </c>
      <c r="AW268" s="63">
        <f t="shared" si="25"/>
        <v>0</v>
      </c>
    </row>
    <row r="269" spans="1:49" ht="21" customHeight="1" x14ac:dyDescent="0.3">
      <c r="A269" s="452"/>
      <c r="B269" s="42" t="s">
        <v>236</v>
      </c>
      <c r="C269" s="43">
        <f t="shared" si="18"/>
        <v>1</v>
      </c>
      <c r="D269" s="44"/>
      <c r="E269" s="45"/>
      <c r="F269" s="45"/>
      <c r="G269" s="49"/>
      <c r="H269" s="78"/>
      <c r="I269" s="46"/>
      <c r="J269" s="46">
        <v>1</v>
      </c>
      <c r="K269" s="47"/>
      <c r="L269" s="49"/>
      <c r="M269" s="78"/>
      <c r="N269" s="46"/>
      <c r="O269" s="46"/>
      <c r="P269" s="46"/>
      <c r="Q269" s="46"/>
      <c r="R269" s="49"/>
      <c r="S269" s="78"/>
      <c r="T269" s="48"/>
      <c r="U269" s="46"/>
      <c r="V269" s="48"/>
      <c r="W269" s="86"/>
      <c r="X269" s="78"/>
      <c r="Y269" s="46"/>
      <c r="Z269" s="46"/>
      <c r="AA269" s="49"/>
      <c r="AB269" s="78"/>
      <c r="AC269" s="46"/>
      <c r="AD269" s="46"/>
      <c r="AE269" s="49"/>
      <c r="AF269" s="78"/>
      <c r="AG269" s="46"/>
      <c r="AH269" s="46"/>
      <c r="AI269" s="46"/>
      <c r="AJ269" s="46"/>
      <c r="AK269" s="86"/>
      <c r="AL269" s="78"/>
      <c r="AM269" s="46"/>
      <c r="AN269" s="49"/>
      <c r="AO269" s="46"/>
      <c r="AP269" s="46"/>
      <c r="AQ269" s="45"/>
      <c r="AR269" s="78"/>
      <c r="AS269" s="47"/>
      <c r="AT269" s="46"/>
      <c r="AU269" s="86"/>
      <c r="AV269" s="48"/>
      <c r="AW269" s="86"/>
    </row>
    <row r="270" spans="1:49" ht="21" customHeight="1" x14ac:dyDescent="0.3">
      <c r="A270" s="453" t="s">
        <v>330</v>
      </c>
      <c r="B270" s="454"/>
      <c r="C270" s="255">
        <f>SUM(D270:AQ270)</f>
        <v>2</v>
      </c>
      <c r="D270" s="256">
        <f>SUM(D271:D272)</f>
        <v>2</v>
      </c>
      <c r="E270" s="257">
        <f t="shared" ref="E270:AW270" si="31">SUM(E271:E272)</f>
        <v>0</v>
      </c>
      <c r="F270" s="257">
        <f t="shared" ref="F270" si="32">SUM(F271:F272)</f>
        <v>0</v>
      </c>
      <c r="G270" s="258"/>
      <c r="H270" s="259">
        <f t="shared" si="31"/>
        <v>0</v>
      </c>
      <c r="I270" s="260">
        <f t="shared" si="31"/>
        <v>0</v>
      </c>
      <c r="J270" s="260">
        <f t="shared" si="31"/>
        <v>0</v>
      </c>
      <c r="K270" s="261">
        <f t="shared" ref="K270" si="33">SUM(K271:K272)</f>
        <v>0</v>
      </c>
      <c r="L270" s="258">
        <f t="shared" si="31"/>
        <v>0</v>
      </c>
      <c r="M270" s="259">
        <f t="shared" ref="M270" si="34">SUM(M271:M272)</f>
        <v>0</v>
      </c>
      <c r="N270" s="260">
        <f t="shared" si="31"/>
        <v>0</v>
      </c>
      <c r="O270" s="260">
        <f t="shared" ref="O270" si="35">SUM(O271:O272)</f>
        <v>0</v>
      </c>
      <c r="P270" s="260">
        <f t="shared" si="31"/>
        <v>0</v>
      </c>
      <c r="Q270" s="260">
        <f t="shared" ref="Q270:R270" si="36">SUM(Q271:Q272)</f>
        <v>0</v>
      </c>
      <c r="R270" s="258">
        <f t="shared" si="36"/>
        <v>0</v>
      </c>
      <c r="S270" s="259"/>
      <c r="T270" s="256"/>
      <c r="U270" s="260">
        <f t="shared" ref="U270" si="37">SUM(U271:U272)</f>
        <v>0</v>
      </c>
      <c r="V270" s="256"/>
      <c r="W270" s="262">
        <f t="shared" ref="W270" si="38">SUM(W271:W272)</f>
        <v>0</v>
      </c>
      <c r="X270" s="259">
        <f t="shared" si="31"/>
        <v>0</v>
      </c>
      <c r="Y270" s="260">
        <f t="shared" si="31"/>
        <v>0</v>
      </c>
      <c r="Z270" s="260">
        <f t="shared" si="31"/>
        <v>0</v>
      </c>
      <c r="AA270" s="258">
        <f t="shared" ref="AA270" si="39">SUM(AA271:AA272)</f>
        <v>0</v>
      </c>
      <c r="AB270" s="259">
        <f t="shared" ref="AB270" si="40">SUM(AB271:AB272)</f>
        <v>0</v>
      </c>
      <c r="AC270" s="260">
        <f t="shared" si="31"/>
        <v>0</v>
      </c>
      <c r="AD270" s="260">
        <f t="shared" si="31"/>
        <v>0</v>
      </c>
      <c r="AE270" s="258">
        <f t="shared" si="31"/>
        <v>0</v>
      </c>
      <c r="AF270" s="259">
        <f t="shared" si="31"/>
        <v>0</v>
      </c>
      <c r="AG270" s="260">
        <f t="shared" si="31"/>
        <v>0</v>
      </c>
      <c r="AH270" s="260">
        <f t="shared" si="31"/>
        <v>0</v>
      </c>
      <c r="AI270" s="260"/>
      <c r="AJ270" s="260">
        <f t="shared" si="31"/>
        <v>0</v>
      </c>
      <c r="AK270" s="262">
        <f t="shared" si="31"/>
        <v>0</v>
      </c>
      <c r="AL270" s="259">
        <f t="shared" si="31"/>
        <v>0</v>
      </c>
      <c r="AM270" s="260">
        <f t="shared" si="31"/>
        <v>0</v>
      </c>
      <c r="AN270" s="258">
        <f t="shared" ref="AN270" si="41">SUM(AN271:AN272)</f>
        <v>0</v>
      </c>
      <c r="AO270" s="260">
        <f t="shared" ref="AO270" si="42">SUM(AO271:AO272)</f>
        <v>0</v>
      </c>
      <c r="AP270" s="260">
        <f t="shared" si="31"/>
        <v>0</v>
      </c>
      <c r="AQ270" s="257">
        <f t="shared" si="31"/>
        <v>0</v>
      </c>
      <c r="AR270" s="259">
        <f t="shared" ref="AR270" si="43">SUM(AR271:AR272)</f>
        <v>0</v>
      </c>
      <c r="AS270" s="261"/>
      <c r="AT270" s="260">
        <f t="shared" ref="AT270" si="44">SUM(AT271:AT272)</f>
        <v>0</v>
      </c>
      <c r="AU270" s="262"/>
      <c r="AV270" s="256">
        <f t="shared" si="31"/>
        <v>0</v>
      </c>
      <c r="AW270" s="262">
        <f t="shared" si="31"/>
        <v>0</v>
      </c>
    </row>
    <row r="271" spans="1:49" ht="21" customHeight="1" x14ac:dyDescent="0.3">
      <c r="A271" s="450" t="s">
        <v>63</v>
      </c>
      <c r="B271" s="42" t="s">
        <v>91</v>
      </c>
      <c r="C271" s="43">
        <f>SUM(D271:AW271)</f>
        <v>1</v>
      </c>
      <c r="D271" s="44">
        <v>1</v>
      </c>
      <c r="E271" s="65"/>
      <c r="F271" s="65"/>
      <c r="G271" s="69"/>
      <c r="H271" s="81"/>
      <c r="I271" s="66"/>
      <c r="J271" s="66"/>
      <c r="K271" s="67"/>
      <c r="L271" s="69"/>
      <c r="M271" s="81"/>
      <c r="N271" s="66"/>
      <c r="O271" s="66"/>
      <c r="P271" s="66"/>
      <c r="Q271" s="66"/>
      <c r="R271" s="69"/>
      <c r="S271" s="81"/>
      <c r="T271" s="68"/>
      <c r="U271" s="66"/>
      <c r="V271" s="68"/>
      <c r="W271" s="90"/>
      <c r="X271" s="81"/>
      <c r="Y271" s="66"/>
      <c r="Z271" s="66"/>
      <c r="AA271" s="69"/>
      <c r="AB271" s="81"/>
      <c r="AC271" s="66"/>
      <c r="AD271" s="66"/>
      <c r="AE271" s="69"/>
      <c r="AF271" s="81"/>
      <c r="AG271" s="66"/>
      <c r="AH271" s="66"/>
      <c r="AI271" s="66"/>
      <c r="AJ271" s="66"/>
      <c r="AK271" s="90"/>
      <c r="AL271" s="81"/>
      <c r="AM271" s="66"/>
      <c r="AN271" s="69"/>
      <c r="AO271" s="66"/>
      <c r="AP271" s="66"/>
      <c r="AQ271" s="65"/>
      <c r="AR271" s="81"/>
      <c r="AS271" s="67"/>
      <c r="AT271" s="66"/>
      <c r="AU271" s="90"/>
      <c r="AV271" s="48"/>
      <c r="AW271" s="86"/>
    </row>
    <row r="272" spans="1:49" ht="21" customHeight="1" x14ac:dyDescent="0.3">
      <c r="A272" s="455"/>
      <c r="B272" s="42" t="s">
        <v>155</v>
      </c>
      <c r="C272" s="43">
        <f>SUM(D272:AW272)</f>
        <v>1</v>
      </c>
      <c r="D272" s="59">
        <v>1</v>
      </c>
      <c r="E272" s="65"/>
      <c r="F272" s="65"/>
      <c r="G272" s="69"/>
      <c r="H272" s="81"/>
      <c r="I272" s="66"/>
      <c r="J272" s="66"/>
      <c r="K272" s="67"/>
      <c r="L272" s="69"/>
      <c r="M272" s="81"/>
      <c r="N272" s="66"/>
      <c r="O272" s="66"/>
      <c r="P272" s="66"/>
      <c r="Q272" s="66"/>
      <c r="R272" s="69"/>
      <c r="S272" s="81"/>
      <c r="T272" s="68"/>
      <c r="U272" s="66"/>
      <c r="V272" s="68"/>
      <c r="W272" s="90"/>
      <c r="X272" s="81"/>
      <c r="Y272" s="66"/>
      <c r="Z272" s="66"/>
      <c r="AA272" s="69"/>
      <c r="AB272" s="81"/>
      <c r="AC272" s="66"/>
      <c r="AD272" s="66"/>
      <c r="AE272" s="69"/>
      <c r="AF272" s="81"/>
      <c r="AG272" s="66"/>
      <c r="AH272" s="66"/>
      <c r="AI272" s="66"/>
      <c r="AJ272" s="66"/>
      <c r="AK272" s="90"/>
      <c r="AL272" s="81"/>
      <c r="AM272" s="66"/>
      <c r="AN272" s="69"/>
      <c r="AO272" s="66"/>
      <c r="AP272" s="66"/>
      <c r="AQ272" s="65"/>
      <c r="AR272" s="81"/>
      <c r="AS272" s="67"/>
      <c r="AT272" s="66"/>
      <c r="AU272" s="90"/>
      <c r="AV272" s="48"/>
      <c r="AW272" s="86"/>
    </row>
    <row r="273" spans="1:49" ht="21" customHeight="1" x14ac:dyDescent="0.3">
      <c r="A273" s="453" t="s">
        <v>333</v>
      </c>
      <c r="B273" s="454"/>
      <c r="C273" s="255">
        <f>SUM(D273:AQ273)</f>
        <v>9</v>
      </c>
      <c r="D273" s="261">
        <f>SUM(D274:D276)</f>
        <v>0</v>
      </c>
      <c r="E273" s="257">
        <f t="shared" ref="E273:AW273" si="45">SUM(E274:E276)</f>
        <v>0</v>
      </c>
      <c r="F273" s="257">
        <f t="shared" ref="F273" si="46">SUM(F274:F276)</f>
        <v>0</v>
      </c>
      <c r="G273" s="258"/>
      <c r="H273" s="259">
        <f>SUM(H274:H276)</f>
        <v>1</v>
      </c>
      <c r="I273" s="260">
        <f t="shared" si="45"/>
        <v>0</v>
      </c>
      <c r="J273" s="260">
        <f t="shared" si="45"/>
        <v>0</v>
      </c>
      <c r="K273" s="261">
        <f t="shared" ref="K273" si="47">SUM(K274:K276)</f>
        <v>0</v>
      </c>
      <c r="L273" s="258">
        <f t="shared" si="45"/>
        <v>0</v>
      </c>
      <c r="M273" s="259">
        <f t="shared" ref="M273" si="48">SUM(M274:M276)</f>
        <v>0</v>
      </c>
      <c r="N273" s="260">
        <f t="shared" si="45"/>
        <v>0</v>
      </c>
      <c r="O273" s="260">
        <f t="shared" ref="O273" si="49">SUM(O274:O276)</f>
        <v>0</v>
      </c>
      <c r="P273" s="260">
        <f t="shared" si="45"/>
        <v>0</v>
      </c>
      <c r="Q273" s="260">
        <f t="shared" ref="Q273:R273" si="50">SUM(Q274:Q276)</f>
        <v>0</v>
      </c>
      <c r="R273" s="258">
        <f t="shared" si="50"/>
        <v>0</v>
      </c>
      <c r="S273" s="259"/>
      <c r="T273" s="256"/>
      <c r="U273" s="260">
        <f t="shared" ref="U273" si="51">SUM(U274:U276)</f>
        <v>0</v>
      </c>
      <c r="V273" s="256">
        <f>SUM(V274:V276)</f>
        <v>7</v>
      </c>
      <c r="W273" s="262">
        <f t="shared" ref="W273" si="52">SUM(W274:W276)</f>
        <v>0</v>
      </c>
      <c r="X273" s="259">
        <f t="shared" si="45"/>
        <v>0</v>
      </c>
      <c r="Y273" s="260">
        <f t="shared" si="45"/>
        <v>0</v>
      </c>
      <c r="Z273" s="260">
        <f t="shared" si="45"/>
        <v>0</v>
      </c>
      <c r="AA273" s="258">
        <f t="shared" ref="AA273" si="53">SUM(AA274:AA276)</f>
        <v>0</v>
      </c>
      <c r="AB273" s="259">
        <f t="shared" ref="AB273" si="54">SUM(AB274:AB276)</f>
        <v>0</v>
      </c>
      <c r="AC273" s="260">
        <f t="shared" si="45"/>
        <v>0</v>
      </c>
      <c r="AD273" s="260">
        <f t="shared" si="45"/>
        <v>1</v>
      </c>
      <c r="AE273" s="258">
        <f t="shared" si="45"/>
        <v>0</v>
      </c>
      <c r="AF273" s="259">
        <f t="shared" si="45"/>
        <v>0</v>
      </c>
      <c r="AG273" s="260">
        <f t="shared" si="45"/>
        <v>0</v>
      </c>
      <c r="AH273" s="260">
        <f t="shared" si="45"/>
        <v>0</v>
      </c>
      <c r="AI273" s="260"/>
      <c r="AJ273" s="260">
        <f t="shared" si="45"/>
        <v>0</v>
      </c>
      <c r="AK273" s="262">
        <f t="shared" si="45"/>
        <v>0</v>
      </c>
      <c r="AL273" s="259">
        <f t="shared" si="45"/>
        <v>0</v>
      </c>
      <c r="AM273" s="260">
        <f t="shared" si="45"/>
        <v>0</v>
      </c>
      <c r="AN273" s="258">
        <f t="shared" ref="AN273" si="55">SUM(AN274:AN276)</f>
        <v>0</v>
      </c>
      <c r="AO273" s="260">
        <f t="shared" ref="AO273" si="56">SUM(AO274:AO276)</f>
        <v>0</v>
      </c>
      <c r="AP273" s="260">
        <f t="shared" si="45"/>
        <v>0</v>
      </c>
      <c r="AQ273" s="257">
        <f t="shared" si="45"/>
        <v>0</v>
      </c>
      <c r="AR273" s="259">
        <f t="shared" ref="AR273" si="57">SUM(AR274:AR276)</f>
        <v>0</v>
      </c>
      <c r="AS273" s="261"/>
      <c r="AT273" s="260">
        <f t="shared" ref="AT273" si="58">SUM(AT274:AT276)</f>
        <v>0</v>
      </c>
      <c r="AU273" s="262"/>
      <c r="AV273" s="256">
        <f t="shared" si="45"/>
        <v>0</v>
      </c>
      <c r="AW273" s="262">
        <f t="shared" si="45"/>
        <v>0</v>
      </c>
    </row>
    <row r="274" spans="1:49" ht="21" customHeight="1" x14ac:dyDescent="0.3">
      <c r="A274" s="449" t="s">
        <v>59</v>
      </c>
      <c r="B274" s="42" t="s">
        <v>282</v>
      </c>
      <c r="C274" s="43">
        <f>SUM(D274:AW274)</f>
        <v>7</v>
      </c>
      <c r="D274" s="44"/>
      <c r="E274" s="45"/>
      <c r="F274" s="45"/>
      <c r="G274" s="49"/>
      <c r="H274" s="78"/>
      <c r="I274" s="46"/>
      <c r="J274" s="46"/>
      <c r="K274" s="47"/>
      <c r="L274" s="49"/>
      <c r="M274" s="78"/>
      <c r="N274" s="46"/>
      <c r="O274" s="46"/>
      <c r="P274" s="46"/>
      <c r="Q274" s="46"/>
      <c r="R274" s="49"/>
      <c r="S274" s="78"/>
      <c r="T274" s="48"/>
      <c r="U274" s="46"/>
      <c r="V274" s="58">
        <v>7</v>
      </c>
      <c r="W274" s="86"/>
      <c r="X274" s="78"/>
      <c r="Y274" s="46"/>
      <c r="Z274" s="46"/>
      <c r="AA274" s="49"/>
      <c r="AB274" s="78"/>
      <c r="AC274" s="46"/>
      <c r="AD274" s="46"/>
      <c r="AE274" s="49"/>
      <c r="AF274" s="78"/>
      <c r="AG274" s="46"/>
      <c r="AH274" s="46"/>
      <c r="AI274" s="46"/>
      <c r="AJ274" s="46"/>
      <c r="AK274" s="86"/>
      <c r="AL274" s="78"/>
      <c r="AM274" s="46"/>
      <c r="AN274" s="49"/>
      <c r="AO274" s="46"/>
      <c r="AP274" s="46"/>
      <c r="AQ274" s="45"/>
      <c r="AR274" s="78"/>
      <c r="AS274" s="47"/>
      <c r="AT274" s="46"/>
      <c r="AU274" s="86"/>
      <c r="AV274" s="48"/>
      <c r="AW274" s="86"/>
    </row>
    <row r="275" spans="1:49" ht="21" customHeight="1" x14ac:dyDescent="0.3">
      <c r="A275" s="450"/>
      <c r="B275" s="70" t="s">
        <v>278</v>
      </c>
      <c r="C275" s="43">
        <f>SUM(D275:AW275)</f>
        <v>1</v>
      </c>
      <c r="D275" s="71"/>
      <c r="E275" s="65"/>
      <c r="F275" s="65"/>
      <c r="G275" s="69"/>
      <c r="H275" s="81">
        <v>1</v>
      </c>
      <c r="I275" s="66"/>
      <c r="J275" s="66"/>
      <c r="K275" s="67"/>
      <c r="L275" s="69"/>
      <c r="M275" s="81"/>
      <c r="N275" s="66"/>
      <c r="O275" s="66"/>
      <c r="P275" s="66"/>
      <c r="Q275" s="66"/>
      <c r="R275" s="69"/>
      <c r="S275" s="81"/>
      <c r="T275" s="68"/>
      <c r="U275" s="66"/>
      <c r="V275" s="68"/>
      <c r="W275" s="90"/>
      <c r="X275" s="81"/>
      <c r="Y275" s="66"/>
      <c r="Z275" s="66"/>
      <c r="AA275" s="69"/>
      <c r="AB275" s="81"/>
      <c r="AC275" s="66"/>
      <c r="AD275" s="66"/>
      <c r="AE275" s="69"/>
      <c r="AF275" s="81"/>
      <c r="AG275" s="66"/>
      <c r="AH275" s="66"/>
      <c r="AI275" s="66"/>
      <c r="AJ275" s="66"/>
      <c r="AK275" s="90"/>
      <c r="AL275" s="81"/>
      <c r="AM275" s="66"/>
      <c r="AN275" s="69"/>
      <c r="AO275" s="66"/>
      <c r="AP275" s="66"/>
      <c r="AQ275" s="65"/>
      <c r="AR275" s="81"/>
      <c r="AS275" s="67"/>
      <c r="AT275" s="66"/>
      <c r="AU275" s="90"/>
      <c r="AV275" s="48"/>
      <c r="AW275" s="86"/>
    </row>
    <row r="276" spans="1:49" ht="21" customHeight="1" x14ac:dyDescent="0.3">
      <c r="A276" s="451"/>
      <c r="B276" s="96" t="s">
        <v>276</v>
      </c>
      <c r="C276" s="72">
        <f>SUM(D276:AW276)</f>
        <v>1</v>
      </c>
      <c r="D276" s="73"/>
      <c r="E276" s="74"/>
      <c r="F276" s="74"/>
      <c r="G276" s="75"/>
      <c r="H276" s="82"/>
      <c r="I276" s="83"/>
      <c r="J276" s="83"/>
      <c r="K276" s="84"/>
      <c r="L276" s="75"/>
      <c r="M276" s="82"/>
      <c r="N276" s="83"/>
      <c r="O276" s="83"/>
      <c r="P276" s="83"/>
      <c r="Q276" s="83"/>
      <c r="R276" s="75"/>
      <c r="S276" s="82"/>
      <c r="T276" s="91"/>
      <c r="U276" s="83"/>
      <c r="V276" s="91"/>
      <c r="W276" s="92"/>
      <c r="X276" s="82"/>
      <c r="Y276" s="83"/>
      <c r="Z276" s="83"/>
      <c r="AA276" s="75"/>
      <c r="AB276" s="82"/>
      <c r="AC276" s="83"/>
      <c r="AD276" s="83">
        <v>1</v>
      </c>
      <c r="AE276" s="75"/>
      <c r="AF276" s="82"/>
      <c r="AG276" s="83"/>
      <c r="AH276" s="83"/>
      <c r="AI276" s="83"/>
      <c r="AJ276" s="83"/>
      <c r="AK276" s="92"/>
      <c r="AL276" s="82"/>
      <c r="AM276" s="83"/>
      <c r="AN276" s="75"/>
      <c r="AO276" s="83"/>
      <c r="AP276" s="83"/>
      <c r="AQ276" s="74"/>
      <c r="AR276" s="82"/>
      <c r="AS276" s="84"/>
      <c r="AT276" s="83"/>
      <c r="AU276" s="92"/>
      <c r="AV276" s="91"/>
      <c r="AW276" s="92"/>
    </row>
    <row r="277" spans="1:49" ht="21" customHeight="1" x14ac:dyDescent="0.3">
      <c r="A277" s="21" t="s">
        <v>315</v>
      </c>
    </row>
    <row r="278" spans="1:49" ht="3" customHeight="1" x14ac:dyDescent="0.3"/>
  </sheetData>
  <mergeCells count="28">
    <mergeCell ref="AV3:AW3"/>
    <mergeCell ref="AB3:AE3"/>
    <mergeCell ref="A5:B5"/>
    <mergeCell ref="A6:B6"/>
    <mergeCell ref="A8:B8"/>
    <mergeCell ref="S3:W3"/>
    <mergeCell ref="AR3:AU3"/>
    <mergeCell ref="A3:B3"/>
    <mergeCell ref="C3:C4"/>
    <mergeCell ref="D3:G3"/>
    <mergeCell ref="H3:L3"/>
    <mergeCell ref="M3:R3"/>
    <mergeCell ref="X3:AA3"/>
    <mergeCell ref="AF3:AK3"/>
    <mergeCell ref="AL3:AQ3"/>
    <mergeCell ref="A9:A10"/>
    <mergeCell ref="A11:A14"/>
    <mergeCell ref="A15:A31"/>
    <mergeCell ref="A32:A94"/>
    <mergeCell ref="A95:A117"/>
    <mergeCell ref="A118:A155"/>
    <mergeCell ref="A156:A219"/>
    <mergeCell ref="A274:A276"/>
    <mergeCell ref="A220:A267"/>
    <mergeCell ref="A268:A269"/>
    <mergeCell ref="A270:B270"/>
    <mergeCell ref="A271:A272"/>
    <mergeCell ref="A273:B273"/>
  </mergeCells>
  <phoneticPr fontId="21" type="noConversion"/>
  <pageMargins left="0.7" right="0.7" top="0.75" bottom="0.75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8CB3E4"/>
    <pageSetUpPr fitToPage="1"/>
  </sheetPr>
  <dimension ref="A1:AV228"/>
  <sheetViews>
    <sheetView showGridLines="0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 sqref="A1:B1"/>
    </sheetView>
  </sheetViews>
  <sheetFormatPr defaultColWidth="9" defaultRowHeight="13.5" x14ac:dyDescent="0.15"/>
  <cols>
    <col min="1" max="1" width="9.25" style="3" customWidth="1"/>
    <col min="2" max="2" width="30.375" style="3" customWidth="1"/>
    <col min="3" max="3" width="11.375" style="8" customWidth="1"/>
    <col min="4" max="4" width="13" style="8" customWidth="1"/>
    <col min="5" max="5" width="4.375" style="8" customWidth="1"/>
    <col min="6" max="6" width="18.125" style="8" customWidth="1"/>
    <col min="7" max="7" width="6.75" style="3" customWidth="1"/>
    <col min="8" max="50" width="5" style="3" customWidth="1"/>
    <col min="51" max="16384" width="9" style="3"/>
  </cols>
  <sheetData>
    <row r="1" spans="1:48" ht="26.25" customHeight="1" x14ac:dyDescent="0.15">
      <c r="A1" s="489" t="s">
        <v>471</v>
      </c>
      <c r="B1" s="489"/>
      <c r="C1" s="16"/>
      <c r="D1" s="17"/>
      <c r="E1" s="17"/>
      <c r="F1" s="17"/>
    </row>
    <row r="2" spans="1:48" s="1" customFormat="1" ht="27" customHeight="1" x14ac:dyDescent="0.3">
      <c r="A2" s="19" t="s">
        <v>317</v>
      </c>
      <c r="B2" s="10"/>
      <c r="C2" s="18"/>
      <c r="D2" s="18"/>
      <c r="E2" s="18"/>
      <c r="F2" s="18"/>
    </row>
    <row r="3" spans="1:48" s="1" customFormat="1" ht="24.95" customHeight="1" x14ac:dyDescent="0.3">
      <c r="A3" s="490" t="s">
        <v>331</v>
      </c>
      <c r="B3" s="491"/>
      <c r="C3" s="492" t="s">
        <v>211</v>
      </c>
      <c r="D3" s="494" t="s">
        <v>5</v>
      </c>
      <c r="E3" s="495"/>
      <c r="F3" s="491"/>
    </row>
    <row r="4" spans="1:48" s="1" customFormat="1" ht="24.95" customHeight="1" x14ac:dyDescent="0.3">
      <c r="A4" s="240" t="s">
        <v>303</v>
      </c>
      <c r="B4" s="296" t="s">
        <v>395</v>
      </c>
      <c r="C4" s="493"/>
      <c r="D4" s="242" t="s">
        <v>304</v>
      </c>
      <c r="E4" s="496" t="s">
        <v>295</v>
      </c>
      <c r="F4" s="49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1" customFormat="1" ht="24.95" customHeight="1" x14ac:dyDescent="0.3">
      <c r="A5" s="477" t="s">
        <v>329</v>
      </c>
      <c r="B5" s="478"/>
      <c r="C5" s="97">
        <f>SUM(D5:F5)</f>
        <v>45</v>
      </c>
      <c r="D5" s="98">
        <f>SUM(D6)</f>
        <v>26</v>
      </c>
      <c r="E5" s="479">
        <f>F9+F12+F17</f>
        <v>19</v>
      </c>
      <c r="F5" s="480"/>
    </row>
    <row r="6" spans="1:48" s="1" customFormat="1" ht="24.95" customHeight="1" x14ac:dyDescent="0.3">
      <c r="A6" s="481" t="s">
        <v>291</v>
      </c>
      <c r="B6" s="482"/>
      <c r="C6" s="264">
        <f>SUM(D6:E6)</f>
        <v>45</v>
      </c>
      <c r="D6" s="265">
        <f>SUM(D7,D9,D12,D17,D22,D25)</f>
        <v>26</v>
      </c>
      <c r="E6" s="483">
        <f>SUM(E7,F9,F12,F17,F22,F25)</f>
        <v>19</v>
      </c>
      <c r="F6" s="484">
        <f>SUM(F7,F9,F12,F17,F22,F25)</f>
        <v>19</v>
      </c>
    </row>
    <row r="7" spans="1:48" s="1" customFormat="1" ht="24.95" customHeight="1" x14ac:dyDescent="0.3">
      <c r="A7" s="474" t="s">
        <v>298</v>
      </c>
      <c r="B7" s="99" t="s">
        <v>338</v>
      </c>
      <c r="C7" s="100">
        <f t="shared" ref="C7:C26" si="0">SUM(D7:F7)</f>
        <v>1</v>
      </c>
      <c r="D7" s="101">
        <f>SUM(D8)</f>
        <v>1</v>
      </c>
      <c r="E7" s="485"/>
      <c r="F7" s="486"/>
    </row>
    <row r="8" spans="1:48" s="1" customFormat="1" ht="24.95" customHeight="1" x14ac:dyDescent="0.3">
      <c r="A8" s="474"/>
      <c r="B8" s="102" t="s">
        <v>213</v>
      </c>
      <c r="C8" s="103">
        <f t="shared" si="0"/>
        <v>1</v>
      </c>
      <c r="D8" s="104">
        <v>1</v>
      </c>
      <c r="E8" s="487"/>
      <c r="F8" s="488"/>
    </row>
    <row r="9" spans="1:48" s="1" customFormat="1" ht="24.95" customHeight="1" x14ac:dyDescent="0.3">
      <c r="A9" s="474" t="s">
        <v>204</v>
      </c>
      <c r="B9" s="99" t="s">
        <v>338</v>
      </c>
      <c r="C9" s="100">
        <f t="shared" si="0"/>
        <v>3</v>
      </c>
      <c r="D9" s="105"/>
      <c r="E9" s="476" t="str">
        <f>"전문위원("&amp;SUM(F9,F12)&amp;")"</f>
        <v>전문위원(6)</v>
      </c>
      <c r="F9" s="116">
        <f>SUM(F10:F11)</f>
        <v>3</v>
      </c>
    </row>
    <row r="10" spans="1:48" s="1" customFormat="1" ht="24.95" customHeight="1" x14ac:dyDescent="0.3">
      <c r="A10" s="474"/>
      <c r="B10" s="106" t="s">
        <v>213</v>
      </c>
      <c r="C10" s="107">
        <f t="shared" si="0"/>
        <v>2</v>
      </c>
      <c r="D10" s="108"/>
      <c r="E10" s="476"/>
      <c r="F10" s="117">
        <v>2</v>
      </c>
    </row>
    <row r="11" spans="1:48" s="1" customFormat="1" ht="24.95" customHeight="1" x14ac:dyDescent="0.3">
      <c r="A11" s="474"/>
      <c r="B11" s="106" t="s">
        <v>97</v>
      </c>
      <c r="C11" s="107">
        <f t="shared" si="0"/>
        <v>1</v>
      </c>
      <c r="D11" s="108"/>
      <c r="E11" s="476"/>
      <c r="F11" s="117">
        <v>1</v>
      </c>
    </row>
    <row r="12" spans="1:48" s="1" customFormat="1" ht="24.95" customHeight="1" x14ac:dyDescent="0.3">
      <c r="A12" s="474" t="s">
        <v>212</v>
      </c>
      <c r="B12" s="109" t="s">
        <v>338</v>
      </c>
      <c r="C12" s="309">
        <f t="shared" si="0"/>
        <v>11</v>
      </c>
      <c r="D12" s="111">
        <f>SUM(D13:D16)</f>
        <v>8</v>
      </c>
      <c r="E12" s="476"/>
      <c r="F12" s="116">
        <f>SUM(F13:F16)</f>
        <v>3</v>
      </c>
    </row>
    <row r="13" spans="1:48" s="1" customFormat="1" ht="24.95" customHeight="1" x14ac:dyDescent="0.3">
      <c r="A13" s="474"/>
      <c r="B13" s="106" t="s">
        <v>213</v>
      </c>
      <c r="C13" s="107">
        <f t="shared" si="0"/>
        <v>5</v>
      </c>
      <c r="D13" s="108">
        <v>4</v>
      </c>
      <c r="E13" s="476"/>
      <c r="F13" s="118">
        <v>1</v>
      </c>
    </row>
    <row r="14" spans="1:48" s="1" customFormat="1" ht="24.95" customHeight="1" x14ac:dyDescent="0.3">
      <c r="A14" s="474"/>
      <c r="B14" s="112" t="s">
        <v>376</v>
      </c>
      <c r="C14" s="107">
        <f t="shared" ref="C14:C15" si="1">SUM(D14:F14)</f>
        <v>3</v>
      </c>
      <c r="D14" s="108">
        <v>2</v>
      </c>
      <c r="E14" s="476"/>
      <c r="F14" s="118">
        <v>1</v>
      </c>
    </row>
    <row r="15" spans="1:48" s="1" customFormat="1" ht="24.95" customHeight="1" x14ac:dyDescent="0.3">
      <c r="A15" s="474"/>
      <c r="B15" s="112" t="s">
        <v>391</v>
      </c>
      <c r="C15" s="107">
        <f t="shared" si="1"/>
        <v>2</v>
      </c>
      <c r="D15" s="108">
        <v>2</v>
      </c>
      <c r="E15" s="476"/>
      <c r="F15" s="118"/>
    </row>
    <row r="16" spans="1:48" s="1" customFormat="1" ht="24.95" customHeight="1" x14ac:dyDescent="0.3">
      <c r="A16" s="474"/>
      <c r="B16" s="106" t="s">
        <v>375</v>
      </c>
      <c r="C16" s="107">
        <f t="shared" si="0"/>
        <v>1</v>
      </c>
      <c r="D16" s="108"/>
      <c r="E16" s="476"/>
      <c r="F16" s="118">
        <v>1</v>
      </c>
    </row>
    <row r="17" spans="1:6" s="1" customFormat="1" ht="24.95" customHeight="1" x14ac:dyDescent="0.3">
      <c r="A17" s="474" t="s">
        <v>302</v>
      </c>
      <c r="B17" s="109" t="s">
        <v>338</v>
      </c>
      <c r="C17" s="110">
        <f t="shared" si="0"/>
        <v>24</v>
      </c>
      <c r="D17" s="111">
        <f>SUM(D18:D21)</f>
        <v>11</v>
      </c>
      <c r="E17" s="476" t="str">
        <f>"정책지원관("&amp;SUM(F17)&amp;")"</f>
        <v>정책지원관(13)</v>
      </c>
      <c r="F17" s="119">
        <f>SUM(F18:F21)</f>
        <v>13</v>
      </c>
    </row>
    <row r="18" spans="1:6" s="1" customFormat="1" ht="24.95" customHeight="1" x14ac:dyDescent="0.3">
      <c r="A18" s="474"/>
      <c r="B18" s="106" t="s">
        <v>213</v>
      </c>
      <c r="C18" s="107">
        <f t="shared" si="0"/>
        <v>18</v>
      </c>
      <c r="D18" s="308">
        <v>5</v>
      </c>
      <c r="E18" s="476"/>
      <c r="F18" s="117">
        <v>13</v>
      </c>
    </row>
    <row r="19" spans="1:6" s="1" customFormat="1" ht="24.95" customHeight="1" x14ac:dyDescent="0.3">
      <c r="A19" s="474"/>
      <c r="B19" s="106" t="s">
        <v>220</v>
      </c>
      <c r="C19" s="107">
        <f t="shared" si="0"/>
        <v>2</v>
      </c>
      <c r="D19" s="308">
        <v>2</v>
      </c>
      <c r="E19" s="476"/>
      <c r="F19" s="117"/>
    </row>
    <row r="20" spans="1:6" s="1" customFormat="1" ht="24.95" customHeight="1" x14ac:dyDescent="0.3">
      <c r="A20" s="474"/>
      <c r="B20" s="112" t="s">
        <v>453</v>
      </c>
      <c r="C20" s="107">
        <f t="shared" si="0"/>
        <v>2</v>
      </c>
      <c r="D20" s="108">
        <v>2</v>
      </c>
      <c r="E20" s="476"/>
      <c r="F20" s="117"/>
    </row>
    <row r="21" spans="1:6" s="1" customFormat="1" ht="24.95" customHeight="1" x14ac:dyDescent="0.3">
      <c r="A21" s="474"/>
      <c r="B21" s="106" t="s">
        <v>138</v>
      </c>
      <c r="C21" s="107">
        <f t="shared" si="0"/>
        <v>2</v>
      </c>
      <c r="D21" s="108">
        <v>2</v>
      </c>
      <c r="E21" s="476"/>
      <c r="F21" s="117"/>
    </row>
    <row r="22" spans="1:6" s="1" customFormat="1" ht="24.95" customHeight="1" x14ac:dyDescent="0.3">
      <c r="A22" s="474" t="s">
        <v>210</v>
      </c>
      <c r="B22" s="109" t="s">
        <v>338</v>
      </c>
      <c r="C22" s="110">
        <f t="shared" si="0"/>
        <v>5</v>
      </c>
      <c r="D22" s="111">
        <f>SUM(D23:D24)</f>
        <v>5</v>
      </c>
      <c r="E22" s="113"/>
      <c r="F22" s="120"/>
    </row>
    <row r="23" spans="1:6" s="1" customFormat="1" ht="24.95" customHeight="1" x14ac:dyDescent="0.3">
      <c r="A23" s="474"/>
      <c r="B23" s="106" t="s">
        <v>213</v>
      </c>
      <c r="C23" s="107">
        <f t="shared" si="0"/>
        <v>3</v>
      </c>
      <c r="D23" s="114">
        <v>3</v>
      </c>
      <c r="E23" s="115"/>
      <c r="F23" s="121"/>
    </row>
    <row r="24" spans="1:6" s="1" customFormat="1" ht="24.95" customHeight="1" x14ac:dyDescent="0.3">
      <c r="A24" s="474"/>
      <c r="B24" s="106" t="s">
        <v>138</v>
      </c>
      <c r="C24" s="107">
        <f t="shared" si="0"/>
        <v>2</v>
      </c>
      <c r="D24" s="114">
        <v>2</v>
      </c>
      <c r="E24" s="115"/>
      <c r="F24" s="121"/>
    </row>
    <row r="25" spans="1:6" s="1" customFormat="1" ht="24.95" customHeight="1" x14ac:dyDescent="0.3">
      <c r="A25" s="474" t="s">
        <v>208</v>
      </c>
      <c r="B25" s="109" t="s">
        <v>338</v>
      </c>
      <c r="C25" s="110">
        <f t="shared" si="0"/>
        <v>1</v>
      </c>
      <c r="D25" s="111">
        <f>SUM(D26:D26)</f>
        <v>1</v>
      </c>
      <c r="E25" s="113"/>
      <c r="F25" s="120"/>
    </row>
    <row r="26" spans="1:6" s="1" customFormat="1" ht="24.95" customHeight="1" x14ac:dyDescent="0.3">
      <c r="A26" s="475"/>
      <c r="B26" s="122" t="s">
        <v>138</v>
      </c>
      <c r="C26" s="123">
        <f t="shared" si="0"/>
        <v>1</v>
      </c>
      <c r="D26" s="124">
        <v>1</v>
      </c>
      <c r="E26" s="125"/>
      <c r="F26" s="126"/>
    </row>
    <row r="27" spans="1:6" s="1" customFormat="1" x14ac:dyDescent="0.3"/>
    <row r="28" spans="1:6" s="1" customFormat="1" x14ac:dyDescent="0.3"/>
    <row r="29" spans="1:6" s="1" customFormat="1" x14ac:dyDescent="0.3"/>
    <row r="30" spans="1:6" s="1" customFormat="1" x14ac:dyDescent="0.3"/>
    <row r="31" spans="1:6" s="1" customFormat="1" x14ac:dyDescent="0.3"/>
    <row r="32" spans="1:6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</sheetData>
  <mergeCells count="19">
    <mergeCell ref="A1:B1"/>
    <mergeCell ref="A3:B3"/>
    <mergeCell ref="C3:C4"/>
    <mergeCell ref="D3:F3"/>
    <mergeCell ref="E4:F4"/>
    <mergeCell ref="A5:B5"/>
    <mergeCell ref="E5:F5"/>
    <mergeCell ref="A6:B6"/>
    <mergeCell ref="E6:F6"/>
    <mergeCell ref="A7:A8"/>
    <mergeCell ref="E7:F7"/>
    <mergeCell ref="E8:F8"/>
    <mergeCell ref="A22:A24"/>
    <mergeCell ref="A25:A26"/>
    <mergeCell ref="A9:A11"/>
    <mergeCell ref="E9:E16"/>
    <mergeCell ref="A12:A16"/>
    <mergeCell ref="A17:A21"/>
    <mergeCell ref="E17:E21"/>
  </mergeCells>
  <phoneticPr fontId="21" type="noConversion"/>
  <printOptions horizontalCentered="1"/>
  <pageMargins left="0.2" right="0.28986111283302307" top="0.82972222566604614" bottom="0.41972222924232483" header="0.51152777671813965" footer="0.30000001192092896"/>
  <pageSetup paperSize="9" scale="9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8CB3E4"/>
    <pageSetUpPr fitToPage="1"/>
  </sheetPr>
  <dimension ref="A1:N303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7.25" style="8" customWidth="1"/>
    <col min="2" max="2" width="25.625" style="8" customWidth="1"/>
    <col min="3" max="13" width="6.625" style="3" customWidth="1"/>
    <col min="14" max="14" width="2.875" style="3" customWidth="1"/>
    <col min="15" max="16384" width="9" style="3"/>
  </cols>
  <sheetData>
    <row r="1" spans="1:14" ht="30" customHeight="1" x14ac:dyDescent="0.15">
      <c r="A1" s="192" t="s">
        <v>472</v>
      </c>
      <c r="B1" s="206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</row>
    <row r="2" spans="1:14" s="1" customFormat="1" ht="25.5" customHeight="1" x14ac:dyDescent="0.3">
      <c r="A2" s="10" t="s">
        <v>316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s="1" customFormat="1" ht="23.25" customHeight="1" x14ac:dyDescent="0.3">
      <c r="A3" s="490" t="s">
        <v>331</v>
      </c>
      <c r="B3" s="514"/>
      <c r="C3" s="515" t="s">
        <v>211</v>
      </c>
      <c r="D3" s="490" t="s">
        <v>340</v>
      </c>
      <c r="E3" s="495"/>
      <c r="F3" s="495"/>
      <c r="G3" s="495"/>
      <c r="H3" s="491"/>
      <c r="I3" s="490" t="s">
        <v>289</v>
      </c>
      <c r="J3" s="495"/>
      <c r="K3" s="495"/>
      <c r="L3" s="495"/>
      <c r="M3" s="491"/>
    </row>
    <row r="4" spans="1:14" s="1" customFormat="1" ht="73.5" customHeight="1" x14ac:dyDescent="0.3">
      <c r="A4" s="243" t="s">
        <v>303</v>
      </c>
      <c r="B4" s="244" t="s">
        <v>336</v>
      </c>
      <c r="C4" s="516"/>
      <c r="D4" s="243" t="s">
        <v>307</v>
      </c>
      <c r="E4" s="245" t="s">
        <v>0</v>
      </c>
      <c r="F4" s="245" t="s">
        <v>37</v>
      </c>
      <c r="G4" s="245" t="s">
        <v>32</v>
      </c>
      <c r="H4" s="246" t="s">
        <v>3</v>
      </c>
      <c r="I4" s="243" t="s">
        <v>307</v>
      </c>
      <c r="J4" s="245" t="s">
        <v>4</v>
      </c>
      <c r="K4" s="245" t="s">
        <v>35</v>
      </c>
      <c r="L4" s="245" t="s">
        <v>36</v>
      </c>
      <c r="M4" s="246" t="s">
        <v>19</v>
      </c>
      <c r="N4" s="4"/>
    </row>
    <row r="5" spans="1:14" s="1" customFormat="1" ht="24.95" customHeight="1" x14ac:dyDescent="0.3">
      <c r="A5" s="477" t="s">
        <v>326</v>
      </c>
      <c r="B5" s="517"/>
      <c r="C5" s="127">
        <f t="shared" ref="C5:M5" si="0">C6+C98+C100</f>
        <v>219</v>
      </c>
      <c r="D5" s="129">
        <f t="shared" si="0"/>
        <v>138</v>
      </c>
      <c r="E5" s="128">
        <f t="shared" si="0"/>
        <v>68</v>
      </c>
      <c r="F5" s="128">
        <f t="shared" si="0"/>
        <v>24</v>
      </c>
      <c r="G5" s="128">
        <f t="shared" si="0"/>
        <v>23</v>
      </c>
      <c r="H5" s="171">
        <f t="shared" si="0"/>
        <v>23</v>
      </c>
      <c r="I5" s="129">
        <f t="shared" si="0"/>
        <v>81</v>
      </c>
      <c r="J5" s="130">
        <f t="shared" si="0"/>
        <v>30</v>
      </c>
      <c r="K5" s="130">
        <f t="shared" si="0"/>
        <v>21</v>
      </c>
      <c r="L5" s="130">
        <f t="shared" si="0"/>
        <v>16</v>
      </c>
      <c r="M5" s="158">
        <f t="shared" si="0"/>
        <v>14</v>
      </c>
    </row>
    <row r="6" spans="1:14" s="1" customFormat="1" ht="24.95" customHeight="1" x14ac:dyDescent="0.3">
      <c r="A6" s="508" t="s">
        <v>320</v>
      </c>
      <c r="B6" s="509"/>
      <c r="C6" s="266">
        <f>I6+D6</f>
        <v>182</v>
      </c>
      <c r="D6" s="267">
        <f t="shared" ref="D6:M6" si="1">D7+D10+D16+D37+D64+D86</f>
        <v>138</v>
      </c>
      <c r="E6" s="268">
        <f t="shared" si="1"/>
        <v>68</v>
      </c>
      <c r="F6" s="268">
        <f t="shared" si="1"/>
        <v>24</v>
      </c>
      <c r="G6" s="268">
        <f t="shared" si="1"/>
        <v>23</v>
      </c>
      <c r="H6" s="269">
        <f t="shared" si="1"/>
        <v>23</v>
      </c>
      <c r="I6" s="267">
        <f t="shared" si="1"/>
        <v>44</v>
      </c>
      <c r="J6" s="268">
        <f t="shared" si="1"/>
        <v>26</v>
      </c>
      <c r="K6" s="268">
        <f t="shared" si="1"/>
        <v>5</v>
      </c>
      <c r="L6" s="268">
        <f t="shared" si="1"/>
        <v>0</v>
      </c>
      <c r="M6" s="269">
        <f t="shared" si="1"/>
        <v>13</v>
      </c>
    </row>
    <row r="7" spans="1:14" s="1" customFormat="1" ht="24.95" customHeight="1" x14ac:dyDescent="0.3">
      <c r="A7" s="498" t="s">
        <v>203</v>
      </c>
      <c r="B7" s="131" t="s">
        <v>335</v>
      </c>
      <c r="C7" s="132">
        <f t="shared" ref="C7:C102" si="2">I7+D7</f>
        <v>2</v>
      </c>
      <c r="D7" s="134">
        <f>SUM(E7:H7)</f>
        <v>1</v>
      </c>
      <c r="E7" s="133">
        <f t="shared" ref="E7:M7" si="3">SUM(E8:E9)</f>
        <v>1</v>
      </c>
      <c r="F7" s="133">
        <f t="shared" si="3"/>
        <v>0</v>
      </c>
      <c r="G7" s="133">
        <f t="shared" si="3"/>
        <v>0</v>
      </c>
      <c r="H7" s="159">
        <f t="shared" si="3"/>
        <v>0</v>
      </c>
      <c r="I7" s="134">
        <f t="shared" si="3"/>
        <v>1</v>
      </c>
      <c r="J7" s="133">
        <f t="shared" si="3"/>
        <v>1</v>
      </c>
      <c r="K7" s="133">
        <f t="shared" si="3"/>
        <v>0</v>
      </c>
      <c r="L7" s="133">
        <f t="shared" si="3"/>
        <v>0</v>
      </c>
      <c r="M7" s="159">
        <f t="shared" si="3"/>
        <v>0</v>
      </c>
    </row>
    <row r="8" spans="1:14" s="1" customFormat="1" ht="24.95" customHeight="1" x14ac:dyDescent="0.3">
      <c r="A8" s="499"/>
      <c r="B8" s="135" t="s">
        <v>308</v>
      </c>
      <c r="C8" s="136">
        <f t="shared" si="2"/>
        <v>1</v>
      </c>
      <c r="D8" s="134">
        <f>SUM(E8:H8)</f>
        <v>1</v>
      </c>
      <c r="E8" s="137">
        <v>1</v>
      </c>
      <c r="F8" s="137"/>
      <c r="G8" s="137"/>
      <c r="H8" s="160"/>
      <c r="I8" s="134">
        <f>SUM(J8:M8)</f>
        <v>0</v>
      </c>
      <c r="J8" s="137"/>
      <c r="K8" s="137"/>
      <c r="L8" s="137"/>
      <c r="M8" s="160"/>
    </row>
    <row r="9" spans="1:14" s="1" customFormat="1" ht="24.95" customHeight="1" x14ac:dyDescent="0.3">
      <c r="A9" s="500"/>
      <c r="B9" s="135" t="s">
        <v>402</v>
      </c>
      <c r="C9" s="136">
        <f t="shared" si="2"/>
        <v>1</v>
      </c>
      <c r="D9" s="134">
        <f>SUM(E9:H9)</f>
        <v>0</v>
      </c>
      <c r="E9" s="137"/>
      <c r="F9" s="137"/>
      <c r="G9" s="137"/>
      <c r="H9" s="160"/>
      <c r="I9" s="134">
        <f>SUM(J9:M9)</f>
        <v>1</v>
      </c>
      <c r="J9" s="137">
        <v>1</v>
      </c>
      <c r="K9" s="137"/>
      <c r="L9" s="137"/>
      <c r="M9" s="160"/>
    </row>
    <row r="10" spans="1:14" s="1" customFormat="1" ht="24.95" customHeight="1" x14ac:dyDescent="0.3">
      <c r="A10" s="510" t="s">
        <v>204</v>
      </c>
      <c r="B10" s="131" t="s">
        <v>335</v>
      </c>
      <c r="C10" s="138">
        <f t="shared" si="2"/>
        <v>6</v>
      </c>
      <c r="D10" s="134">
        <f>SUM(D11:D15)</f>
        <v>4</v>
      </c>
      <c r="E10" s="133">
        <f t="shared" ref="E10:M10" si="4">SUM(E11:E15)</f>
        <v>1</v>
      </c>
      <c r="F10" s="133">
        <f t="shared" si="4"/>
        <v>1</v>
      </c>
      <c r="G10" s="133">
        <f t="shared" si="4"/>
        <v>1</v>
      </c>
      <c r="H10" s="159">
        <f t="shared" si="4"/>
        <v>1</v>
      </c>
      <c r="I10" s="134">
        <f t="shared" si="4"/>
        <v>2</v>
      </c>
      <c r="J10" s="133">
        <f t="shared" si="4"/>
        <v>1</v>
      </c>
      <c r="K10" s="133">
        <f t="shared" si="4"/>
        <v>0</v>
      </c>
      <c r="L10" s="133">
        <f t="shared" si="4"/>
        <v>0</v>
      </c>
      <c r="M10" s="159">
        <f t="shared" si="4"/>
        <v>1</v>
      </c>
    </row>
    <row r="11" spans="1:14" s="1" customFormat="1" ht="24.95" customHeight="1" x14ac:dyDescent="0.3">
      <c r="A11" s="510"/>
      <c r="B11" s="135" t="s">
        <v>401</v>
      </c>
      <c r="C11" s="136">
        <f t="shared" si="2"/>
        <v>2</v>
      </c>
      <c r="D11" s="134">
        <f t="shared" ref="D11:D102" si="5">SUM(E11:H11)</f>
        <v>0</v>
      </c>
      <c r="E11" s="137"/>
      <c r="F11" s="137"/>
      <c r="G11" s="137"/>
      <c r="H11" s="160"/>
      <c r="I11" s="134">
        <f>SUM(J11:M11)</f>
        <v>2</v>
      </c>
      <c r="J11" s="137">
        <v>1</v>
      </c>
      <c r="K11" s="137"/>
      <c r="L11" s="137"/>
      <c r="M11" s="160">
        <v>1</v>
      </c>
    </row>
    <row r="12" spans="1:14" s="1" customFormat="1" ht="24.95" customHeight="1" x14ac:dyDescent="0.3">
      <c r="A12" s="510"/>
      <c r="B12" s="135" t="s">
        <v>95</v>
      </c>
      <c r="C12" s="136">
        <f t="shared" si="2"/>
        <v>1</v>
      </c>
      <c r="D12" s="134">
        <f t="shared" si="5"/>
        <v>1</v>
      </c>
      <c r="E12" s="137"/>
      <c r="F12" s="137">
        <v>1</v>
      </c>
      <c r="G12" s="137"/>
      <c r="H12" s="160"/>
      <c r="I12" s="134">
        <f t="shared" ref="I12:I14" si="6">SUM(J12:M12)</f>
        <v>0</v>
      </c>
      <c r="J12" s="137"/>
      <c r="K12" s="137"/>
      <c r="L12" s="137"/>
      <c r="M12" s="160"/>
    </row>
    <row r="13" spans="1:14" s="1" customFormat="1" ht="24.95" customHeight="1" x14ac:dyDescent="0.3">
      <c r="A13" s="510"/>
      <c r="B13" s="135" t="s">
        <v>197</v>
      </c>
      <c r="C13" s="136">
        <f t="shared" si="2"/>
        <v>1</v>
      </c>
      <c r="D13" s="134">
        <f t="shared" si="5"/>
        <v>1</v>
      </c>
      <c r="E13" s="137">
        <v>1</v>
      </c>
      <c r="F13" s="137"/>
      <c r="G13" s="137"/>
      <c r="H13" s="160"/>
      <c r="I13" s="134">
        <f t="shared" si="6"/>
        <v>0</v>
      </c>
      <c r="J13" s="137"/>
      <c r="K13" s="137"/>
      <c r="L13" s="137"/>
      <c r="M13" s="160"/>
    </row>
    <row r="14" spans="1:14" s="1" customFormat="1" ht="24.95" customHeight="1" x14ac:dyDescent="0.3">
      <c r="A14" s="510"/>
      <c r="B14" s="135" t="s">
        <v>122</v>
      </c>
      <c r="C14" s="136">
        <f t="shared" si="2"/>
        <v>1</v>
      </c>
      <c r="D14" s="134">
        <f t="shared" si="5"/>
        <v>1</v>
      </c>
      <c r="E14" s="137"/>
      <c r="F14" s="137"/>
      <c r="G14" s="137"/>
      <c r="H14" s="160">
        <v>1</v>
      </c>
      <c r="I14" s="134">
        <f t="shared" si="6"/>
        <v>0</v>
      </c>
      <c r="J14" s="137"/>
      <c r="K14" s="137"/>
      <c r="L14" s="137"/>
      <c r="M14" s="160"/>
    </row>
    <row r="15" spans="1:14" s="1" customFormat="1" ht="24.95" customHeight="1" x14ac:dyDescent="0.3">
      <c r="A15" s="510"/>
      <c r="B15" s="135" t="s">
        <v>201</v>
      </c>
      <c r="C15" s="136">
        <f t="shared" si="2"/>
        <v>1</v>
      </c>
      <c r="D15" s="134">
        <f t="shared" si="5"/>
        <v>1</v>
      </c>
      <c r="E15" s="137"/>
      <c r="F15" s="137"/>
      <c r="G15" s="137">
        <v>1</v>
      </c>
      <c r="H15" s="160"/>
      <c r="I15" s="134">
        <f>SUM(J15:M15)</f>
        <v>0</v>
      </c>
      <c r="J15" s="137"/>
      <c r="K15" s="137"/>
      <c r="L15" s="137"/>
      <c r="M15" s="160"/>
    </row>
    <row r="16" spans="1:14" s="1" customFormat="1" ht="24.95" customHeight="1" x14ac:dyDescent="0.3">
      <c r="A16" s="510" t="s">
        <v>212</v>
      </c>
      <c r="B16" s="131" t="s">
        <v>335</v>
      </c>
      <c r="C16" s="138">
        <f t="shared" si="2"/>
        <v>49</v>
      </c>
      <c r="D16" s="134">
        <f t="shared" ref="D16:M16" si="7">SUM(D17:D36)</f>
        <v>36</v>
      </c>
      <c r="E16" s="146">
        <f>SUM(E17:E36)</f>
        <v>19</v>
      </c>
      <c r="F16" s="146">
        <f>SUM(F17:F36)</f>
        <v>5</v>
      </c>
      <c r="G16" s="146">
        <f t="shared" si="7"/>
        <v>6</v>
      </c>
      <c r="H16" s="173">
        <f t="shared" si="7"/>
        <v>6</v>
      </c>
      <c r="I16" s="134">
        <f>SUM(I17:I36)</f>
        <v>13</v>
      </c>
      <c r="J16" s="133">
        <f t="shared" si="7"/>
        <v>8</v>
      </c>
      <c r="K16" s="133">
        <f t="shared" si="7"/>
        <v>1</v>
      </c>
      <c r="L16" s="133">
        <f t="shared" si="7"/>
        <v>0</v>
      </c>
      <c r="M16" s="159">
        <f t="shared" si="7"/>
        <v>4</v>
      </c>
    </row>
    <row r="17" spans="1:13" s="1" customFormat="1" ht="24.95" customHeight="1" x14ac:dyDescent="0.3">
      <c r="A17" s="510"/>
      <c r="B17" s="135" t="s">
        <v>243</v>
      </c>
      <c r="C17" s="136">
        <f t="shared" si="2"/>
        <v>6</v>
      </c>
      <c r="D17" s="134">
        <f t="shared" si="5"/>
        <v>6</v>
      </c>
      <c r="E17" s="148">
        <v>6</v>
      </c>
      <c r="F17" s="148"/>
      <c r="G17" s="148"/>
      <c r="H17" s="375"/>
      <c r="I17" s="134">
        <f t="shared" ref="I17:I36" si="8">SUM(J17:M17)</f>
        <v>0</v>
      </c>
      <c r="J17" s="417"/>
      <c r="K17" s="417"/>
      <c r="L17" s="139"/>
      <c r="M17" s="160"/>
    </row>
    <row r="18" spans="1:13" s="1" customFormat="1" ht="24.95" customHeight="1" x14ac:dyDescent="0.3">
      <c r="A18" s="510"/>
      <c r="B18" s="135" t="s">
        <v>267</v>
      </c>
      <c r="C18" s="136">
        <f t="shared" si="2"/>
        <v>2</v>
      </c>
      <c r="D18" s="134">
        <f t="shared" si="5"/>
        <v>0</v>
      </c>
      <c r="E18" s="148"/>
      <c r="F18" s="148"/>
      <c r="G18" s="148"/>
      <c r="H18" s="375"/>
      <c r="I18" s="134">
        <f t="shared" si="8"/>
        <v>2</v>
      </c>
      <c r="J18" s="417">
        <v>2</v>
      </c>
      <c r="K18" s="417"/>
      <c r="L18" s="139"/>
      <c r="M18" s="160"/>
    </row>
    <row r="19" spans="1:13" s="1" customFormat="1" ht="24.95" customHeight="1" x14ac:dyDescent="0.3">
      <c r="A19" s="510"/>
      <c r="B19" s="135" t="s">
        <v>255</v>
      </c>
      <c r="C19" s="136">
        <f t="shared" si="2"/>
        <v>3</v>
      </c>
      <c r="D19" s="134">
        <f t="shared" si="5"/>
        <v>3</v>
      </c>
      <c r="E19" s="148"/>
      <c r="F19" s="148">
        <v>3</v>
      </c>
      <c r="G19" s="148"/>
      <c r="H19" s="375"/>
      <c r="I19" s="134">
        <f t="shared" si="8"/>
        <v>0</v>
      </c>
      <c r="J19" s="417"/>
      <c r="K19" s="417"/>
      <c r="L19" s="139"/>
      <c r="M19" s="160"/>
    </row>
    <row r="20" spans="1:13" s="1" customFormat="1" ht="24.95" customHeight="1" x14ac:dyDescent="0.3">
      <c r="A20" s="510"/>
      <c r="B20" s="135" t="s">
        <v>272</v>
      </c>
      <c r="C20" s="136">
        <f t="shared" si="2"/>
        <v>3</v>
      </c>
      <c r="D20" s="134">
        <f t="shared" si="5"/>
        <v>3</v>
      </c>
      <c r="E20" s="148">
        <v>1</v>
      </c>
      <c r="F20" s="148"/>
      <c r="G20" s="148">
        <v>1</v>
      </c>
      <c r="H20" s="375">
        <v>1</v>
      </c>
      <c r="I20" s="134">
        <f t="shared" si="8"/>
        <v>0</v>
      </c>
      <c r="J20" s="417"/>
      <c r="K20" s="417"/>
      <c r="L20" s="139"/>
      <c r="M20" s="160"/>
    </row>
    <row r="21" spans="1:13" s="1" customFormat="1" ht="24.95" customHeight="1" x14ac:dyDescent="0.3">
      <c r="A21" s="510"/>
      <c r="B21" s="135" t="s">
        <v>354</v>
      </c>
      <c r="C21" s="136">
        <f t="shared" si="2"/>
        <v>1</v>
      </c>
      <c r="D21" s="134">
        <f t="shared" si="5"/>
        <v>0</v>
      </c>
      <c r="E21" s="148"/>
      <c r="F21" s="148"/>
      <c r="G21" s="148"/>
      <c r="H21" s="375"/>
      <c r="I21" s="134">
        <f t="shared" si="8"/>
        <v>1</v>
      </c>
      <c r="J21" s="417">
        <v>1</v>
      </c>
      <c r="K21" s="417"/>
      <c r="L21" s="139"/>
      <c r="M21" s="160"/>
    </row>
    <row r="22" spans="1:13" s="1" customFormat="1" ht="24.95" customHeight="1" x14ac:dyDescent="0.3">
      <c r="A22" s="510"/>
      <c r="B22" s="135" t="s">
        <v>328</v>
      </c>
      <c r="C22" s="136">
        <f t="shared" si="2"/>
        <v>3</v>
      </c>
      <c r="D22" s="134">
        <f t="shared" si="5"/>
        <v>0</v>
      </c>
      <c r="E22" s="148"/>
      <c r="F22" s="148"/>
      <c r="G22" s="148"/>
      <c r="H22" s="375"/>
      <c r="I22" s="134">
        <f t="shared" si="8"/>
        <v>3</v>
      </c>
      <c r="J22" s="137">
        <v>1</v>
      </c>
      <c r="K22" s="137"/>
      <c r="L22" s="139"/>
      <c r="M22" s="160">
        <v>2</v>
      </c>
    </row>
    <row r="23" spans="1:13" s="1" customFormat="1" ht="24.95" customHeight="1" x14ac:dyDescent="0.3">
      <c r="A23" s="510"/>
      <c r="B23" s="135" t="s">
        <v>95</v>
      </c>
      <c r="C23" s="136">
        <f t="shared" si="2"/>
        <v>2</v>
      </c>
      <c r="D23" s="134">
        <f t="shared" si="5"/>
        <v>2</v>
      </c>
      <c r="E23" s="148"/>
      <c r="F23" s="148">
        <v>2</v>
      </c>
      <c r="G23" s="148"/>
      <c r="H23" s="375"/>
      <c r="I23" s="134">
        <f t="shared" si="8"/>
        <v>0</v>
      </c>
      <c r="J23" s="137"/>
      <c r="K23" s="137"/>
      <c r="L23" s="139"/>
      <c r="M23" s="160"/>
    </row>
    <row r="24" spans="1:13" s="1" customFormat="1" ht="24.95" customHeight="1" x14ac:dyDescent="0.3">
      <c r="A24" s="510"/>
      <c r="B24" s="135" t="s">
        <v>98</v>
      </c>
      <c r="C24" s="136">
        <f t="shared" si="2"/>
        <v>1</v>
      </c>
      <c r="D24" s="134">
        <f t="shared" si="5"/>
        <v>1</v>
      </c>
      <c r="E24" s="148">
        <v>1</v>
      </c>
      <c r="F24" s="148"/>
      <c r="G24" s="148"/>
      <c r="H24" s="375"/>
      <c r="I24" s="134">
        <f t="shared" si="8"/>
        <v>0</v>
      </c>
      <c r="J24" s="137"/>
      <c r="K24" s="137"/>
      <c r="L24" s="139"/>
      <c r="M24" s="160"/>
    </row>
    <row r="25" spans="1:13" s="1" customFormat="1" ht="24.95" customHeight="1" x14ac:dyDescent="0.3">
      <c r="A25" s="510"/>
      <c r="B25" s="135" t="s">
        <v>175</v>
      </c>
      <c r="C25" s="136">
        <f t="shared" si="2"/>
        <v>1</v>
      </c>
      <c r="D25" s="134">
        <f t="shared" si="5"/>
        <v>1</v>
      </c>
      <c r="E25" s="148"/>
      <c r="F25" s="148"/>
      <c r="G25" s="148">
        <v>1</v>
      </c>
      <c r="H25" s="375"/>
      <c r="I25" s="134">
        <f t="shared" si="8"/>
        <v>0</v>
      </c>
      <c r="J25" s="137"/>
      <c r="K25" s="137"/>
      <c r="L25" s="139"/>
      <c r="M25" s="160"/>
    </row>
    <row r="26" spans="1:13" s="1" customFormat="1" ht="24.95" customHeight="1" x14ac:dyDescent="0.3">
      <c r="A26" s="510"/>
      <c r="B26" s="135" t="s">
        <v>124</v>
      </c>
      <c r="C26" s="136">
        <f>I26+D26</f>
        <v>1</v>
      </c>
      <c r="D26" s="134">
        <f t="shared" si="5"/>
        <v>1</v>
      </c>
      <c r="E26" s="148"/>
      <c r="F26" s="148"/>
      <c r="G26" s="148"/>
      <c r="H26" s="375">
        <v>1</v>
      </c>
      <c r="I26" s="134">
        <f>SUM(J26:M26)</f>
        <v>0</v>
      </c>
      <c r="J26" s="137"/>
      <c r="K26" s="137"/>
      <c r="L26" s="139"/>
      <c r="M26" s="160"/>
    </row>
    <row r="27" spans="1:13" s="1" customFormat="1" ht="24.95" customHeight="1" x14ac:dyDescent="0.3">
      <c r="A27" s="510"/>
      <c r="B27" s="135" t="s">
        <v>327</v>
      </c>
      <c r="C27" s="136">
        <f>I27+D27</f>
        <v>0</v>
      </c>
      <c r="D27" s="134">
        <f t="shared" si="5"/>
        <v>0</v>
      </c>
      <c r="E27" s="376"/>
      <c r="F27" s="376"/>
      <c r="G27" s="376"/>
      <c r="H27" s="377"/>
      <c r="I27" s="134">
        <f>SUM(J27:M27)</f>
        <v>0</v>
      </c>
      <c r="J27" s="140"/>
      <c r="K27" s="140"/>
      <c r="L27" s="141"/>
      <c r="M27" s="161"/>
    </row>
    <row r="28" spans="1:13" s="1" customFormat="1" ht="24.95" customHeight="1" x14ac:dyDescent="0.3">
      <c r="A28" s="510"/>
      <c r="B28" s="135" t="s">
        <v>339</v>
      </c>
      <c r="C28" s="136">
        <f>I28+D28</f>
        <v>2</v>
      </c>
      <c r="D28" s="134">
        <f>SUM(E28:H28)</f>
        <v>0</v>
      </c>
      <c r="E28" s="148"/>
      <c r="F28" s="148"/>
      <c r="G28" s="148"/>
      <c r="H28" s="375"/>
      <c r="I28" s="134">
        <f>SUM(J28:M28)</f>
        <v>2</v>
      </c>
      <c r="J28" s="137">
        <v>2</v>
      </c>
      <c r="K28" s="137"/>
      <c r="L28" s="139"/>
      <c r="M28" s="160"/>
    </row>
    <row r="29" spans="1:13" s="1" customFormat="1" ht="24.95" customHeight="1" x14ac:dyDescent="0.3">
      <c r="A29" s="510"/>
      <c r="B29" s="135" t="s">
        <v>355</v>
      </c>
      <c r="C29" s="142">
        <f t="shared" si="2"/>
        <v>2</v>
      </c>
      <c r="D29" s="134">
        <f>SUM(E29:H29)</f>
        <v>0</v>
      </c>
      <c r="E29" s="137"/>
      <c r="F29" s="137"/>
      <c r="G29" s="137"/>
      <c r="H29" s="160"/>
      <c r="I29" s="143">
        <f t="shared" si="8"/>
        <v>2</v>
      </c>
      <c r="J29" s="140"/>
      <c r="K29" s="144">
        <v>1</v>
      </c>
      <c r="L29" s="145"/>
      <c r="M29" s="161">
        <v>1</v>
      </c>
    </row>
    <row r="30" spans="1:13" s="1" customFormat="1" ht="24.95" customHeight="1" x14ac:dyDescent="0.3">
      <c r="A30" s="510"/>
      <c r="B30" s="135" t="s">
        <v>128</v>
      </c>
      <c r="C30" s="136">
        <f t="shared" si="2"/>
        <v>9</v>
      </c>
      <c r="D30" s="134">
        <f t="shared" si="5"/>
        <v>9</v>
      </c>
      <c r="E30" s="137">
        <v>5</v>
      </c>
      <c r="F30" s="137"/>
      <c r="G30" s="137">
        <v>1</v>
      </c>
      <c r="H30" s="160">
        <v>3</v>
      </c>
      <c r="I30" s="134">
        <f t="shared" si="8"/>
        <v>0</v>
      </c>
      <c r="J30" s="137"/>
      <c r="K30" s="137"/>
      <c r="L30" s="139"/>
      <c r="M30" s="160"/>
    </row>
    <row r="31" spans="1:13" s="1" customFormat="1" ht="24.95" customHeight="1" x14ac:dyDescent="0.3">
      <c r="A31" s="510"/>
      <c r="B31" s="135" t="s">
        <v>156</v>
      </c>
      <c r="C31" s="136">
        <f>I31+D31</f>
        <v>5</v>
      </c>
      <c r="D31" s="134">
        <f>SUM(E31:H31)</f>
        <v>5</v>
      </c>
      <c r="E31" s="137">
        <v>5</v>
      </c>
      <c r="F31" s="137"/>
      <c r="G31" s="137"/>
      <c r="H31" s="160"/>
      <c r="I31" s="134">
        <f>SUM(J31:M31)</f>
        <v>0</v>
      </c>
      <c r="J31" s="137"/>
      <c r="K31" s="137"/>
      <c r="L31" s="139"/>
      <c r="M31" s="160"/>
    </row>
    <row r="32" spans="1:13" s="1" customFormat="1" ht="24.95" customHeight="1" x14ac:dyDescent="0.3">
      <c r="A32" s="510"/>
      <c r="B32" s="135" t="s">
        <v>290</v>
      </c>
      <c r="C32" s="136">
        <f t="shared" si="2"/>
        <v>1</v>
      </c>
      <c r="D32" s="134">
        <f t="shared" si="5"/>
        <v>0</v>
      </c>
      <c r="E32" s="137"/>
      <c r="F32" s="137"/>
      <c r="G32" s="137"/>
      <c r="H32" s="160"/>
      <c r="I32" s="134">
        <f t="shared" si="8"/>
        <v>1</v>
      </c>
      <c r="J32" s="137">
        <v>1</v>
      </c>
      <c r="K32" s="137"/>
      <c r="L32" s="139"/>
      <c r="M32" s="160"/>
    </row>
    <row r="33" spans="1:13" s="1" customFormat="1" ht="24.95" customHeight="1" x14ac:dyDescent="0.3">
      <c r="A33" s="510"/>
      <c r="B33" s="135" t="s">
        <v>292</v>
      </c>
      <c r="C33" s="136">
        <f t="shared" si="2"/>
        <v>1</v>
      </c>
      <c r="D33" s="134">
        <f t="shared" si="5"/>
        <v>0</v>
      </c>
      <c r="E33" s="137"/>
      <c r="F33" s="137"/>
      <c r="G33" s="137"/>
      <c r="H33" s="160"/>
      <c r="I33" s="134">
        <f t="shared" si="8"/>
        <v>1</v>
      </c>
      <c r="J33" s="137">
        <v>1</v>
      </c>
      <c r="K33" s="137"/>
      <c r="L33" s="139"/>
      <c r="M33" s="160"/>
    </row>
    <row r="34" spans="1:13" s="1" customFormat="1" ht="24.95" customHeight="1" x14ac:dyDescent="0.3">
      <c r="A34" s="510"/>
      <c r="B34" s="135" t="s">
        <v>199</v>
      </c>
      <c r="C34" s="136">
        <f>I34+D34</f>
        <v>1</v>
      </c>
      <c r="D34" s="134">
        <f>SUM(E34:H34)</f>
        <v>0</v>
      </c>
      <c r="E34" s="137"/>
      <c r="F34" s="137"/>
      <c r="G34" s="137"/>
      <c r="H34" s="160"/>
      <c r="I34" s="134">
        <f>SUM(J34:M34)</f>
        <v>1</v>
      </c>
      <c r="J34" s="137"/>
      <c r="K34" s="137"/>
      <c r="L34" s="139"/>
      <c r="M34" s="160">
        <v>1</v>
      </c>
    </row>
    <row r="35" spans="1:13" s="1" customFormat="1" ht="24.95" customHeight="1" x14ac:dyDescent="0.3">
      <c r="A35" s="510"/>
      <c r="B35" s="135" t="s">
        <v>197</v>
      </c>
      <c r="C35" s="136">
        <f t="shared" si="2"/>
        <v>3</v>
      </c>
      <c r="D35" s="134">
        <f t="shared" si="5"/>
        <v>3</v>
      </c>
      <c r="E35" s="137">
        <v>1</v>
      </c>
      <c r="F35" s="137"/>
      <c r="G35" s="137">
        <v>1</v>
      </c>
      <c r="H35" s="160">
        <v>1</v>
      </c>
      <c r="I35" s="134">
        <f t="shared" si="8"/>
        <v>0</v>
      </c>
      <c r="J35" s="137"/>
      <c r="K35" s="137"/>
      <c r="L35" s="139"/>
      <c r="M35" s="160"/>
    </row>
    <row r="36" spans="1:13" s="1" customFormat="1" ht="24.95" customHeight="1" x14ac:dyDescent="0.3">
      <c r="A36" s="510"/>
      <c r="B36" s="135" t="s">
        <v>180</v>
      </c>
      <c r="C36" s="136">
        <f t="shared" si="2"/>
        <v>2</v>
      </c>
      <c r="D36" s="134">
        <f t="shared" si="5"/>
        <v>2</v>
      </c>
      <c r="E36" s="137"/>
      <c r="F36" s="137"/>
      <c r="G36" s="137">
        <v>2</v>
      </c>
      <c r="H36" s="160"/>
      <c r="I36" s="134">
        <f t="shared" si="8"/>
        <v>0</v>
      </c>
      <c r="J36" s="137"/>
      <c r="K36" s="137"/>
      <c r="L36" s="139"/>
      <c r="M36" s="160"/>
    </row>
    <row r="37" spans="1:13" s="1" customFormat="1" ht="24.95" customHeight="1" x14ac:dyDescent="0.3">
      <c r="A37" s="511" t="s">
        <v>207</v>
      </c>
      <c r="B37" s="131" t="s">
        <v>335</v>
      </c>
      <c r="C37" s="132">
        <f>I37+D37</f>
        <v>49</v>
      </c>
      <c r="D37" s="172">
        <f t="shared" ref="D37:M37" si="9">SUM(D38:D63)</f>
        <v>37</v>
      </c>
      <c r="E37" s="146">
        <f t="shared" si="9"/>
        <v>21</v>
      </c>
      <c r="F37" s="146">
        <f t="shared" si="9"/>
        <v>8</v>
      </c>
      <c r="G37" s="146">
        <f t="shared" si="9"/>
        <v>5</v>
      </c>
      <c r="H37" s="173">
        <f t="shared" si="9"/>
        <v>3</v>
      </c>
      <c r="I37" s="134">
        <f t="shared" si="9"/>
        <v>12</v>
      </c>
      <c r="J37" s="133">
        <f t="shared" si="9"/>
        <v>9</v>
      </c>
      <c r="K37" s="133">
        <f t="shared" si="9"/>
        <v>1</v>
      </c>
      <c r="L37" s="133">
        <f t="shared" si="9"/>
        <v>0</v>
      </c>
      <c r="M37" s="159">
        <f t="shared" si="9"/>
        <v>2</v>
      </c>
    </row>
    <row r="38" spans="1:13" s="1" customFormat="1" ht="24.95" customHeight="1" x14ac:dyDescent="0.3">
      <c r="A38" s="512"/>
      <c r="B38" s="135" t="s">
        <v>222</v>
      </c>
      <c r="C38" s="147">
        <f t="shared" si="2"/>
        <v>4</v>
      </c>
      <c r="D38" s="134">
        <f t="shared" si="5"/>
        <v>4</v>
      </c>
      <c r="E38" s="306">
        <v>2</v>
      </c>
      <c r="F38" s="306"/>
      <c r="G38" s="306">
        <v>2</v>
      </c>
      <c r="H38" s="307"/>
      <c r="I38" s="134">
        <f t="shared" ref="I38:I63" si="10">SUM(J38:M38)</f>
        <v>0</v>
      </c>
      <c r="J38" s="137"/>
      <c r="K38" s="137"/>
      <c r="L38" s="137"/>
      <c r="M38" s="160"/>
    </row>
    <row r="39" spans="1:13" s="1" customFormat="1" ht="24.95" customHeight="1" x14ac:dyDescent="0.3">
      <c r="A39" s="512"/>
      <c r="B39" s="135" t="s">
        <v>455</v>
      </c>
      <c r="C39" s="147">
        <f t="shared" si="2"/>
        <v>1</v>
      </c>
      <c r="D39" s="134">
        <f t="shared" si="5"/>
        <v>1</v>
      </c>
      <c r="E39" s="306">
        <v>1</v>
      </c>
      <c r="F39" s="306"/>
      <c r="G39" s="306"/>
      <c r="H39" s="307"/>
      <c r="I39" s="134"/>
      <c r="J39" s="137"/>
      <c r="K39" s="137"/>
      <c r="L39" s="137"/>
      <c r="M39" s="160"/>
    </row>
    <row r="40" spans="1:13" s="1" customFormat="1" ht="24.95" customHeight="1" x14ac:dyDescent="0.3">
      <c r="A40" s="512"/>
      <c r="B40" s="135" t="s">
        <v>242</v>
      </c>
      <c r="C40" s="147">
        <f t="shared" si="2"/>
        <v>2</v>
      </c>
      <c r="D40" s="134">
        <f t="shared" si="5"/>
        <v>2</v>
      </c>
      <c r="E40" s="306"/>
      <c r="F40" s="306"/>
      <c r="G40" s="306">
        <v>1</v>
      </c>
      <c r="H40" s="307">
        <v>1</v>
      </c>
      <c r="I40" s="134">
        <f t="shared" si="10"/>
        <v>0</v>
      </c>
      <c r="J40" s="137"/>
      <c r="K40" s="137"/>
      <c r="L40" s="137"/>
      <c r="M40" s="160"/>
    </row>
    <row r="41" spans="1:13" s="1" customFormat="1" ht="24.95" customHeight="1" x14ac:dyDescent="0.3">
      <c r="A41" s="512"/>
      <c r="B41" s="135" t="s">
        <v>243</v>
      </c>
      <c r="C41" s="147">
        <f t="shared" si="2"/>
        <v>7</v>
      </c>
      <c r="D41" s="134">
        <f t="shared" si="5"/>
        <v>7</v>
      </c>
      <c r="E41" s="306">
        <v>7</v>
      </c>
      <c r="F41" s="306"/>
      <c r="G41" s="306"/>
      <c r="H41" s="307"/>
      <c r="I41" s="134">
        <f t="shared" si="10"/>
        <v>0</v>
      </c>
      <c r="J41" s="137"/>
      <c r="K41" s="137"/>
      <c r="L41" s="137"/>
      <c r="M41" s="160"/>
    </row>
    <row r="42" spans="1:13" s="1" customFormat="1" ht="24.95" customHeight="1" x14ac:dyDescent="0.3">
      <c r="A42" s="512"/>
      <c r="B42" s="135" t="s">
        <v>205</v>
      </c>
      <c r="C42" s="147">
        <f t="shared" si="2"/>
        <v>1</v>
      </c>
      <c r="D42" s="134">
        <f t="shared" si="5"/>
        <v>0</v>
      </c>
      <c r="E42" s="306"/>
      <c r="F42" s="306"/>
      <c r="G42" s="306"/>
      <c r="H42" s="307"/>
      <c r="I42" s="134">
        <f t="shared" si="10"/>
        <v>1</v>
      </c>
      <c r="J42" s="137">
        <v>1</v>
      </c>
      <c r="K42" s="137"/>
      <c r="L42" s="137"/>
      <c r="M42" s="160"/>
    </row>
    <row r="43" spans="1:13" s="1" customFormat="1" ht="24.95" customHeight="1" x14ac:dyDescent="0.3">
      <c r="A43" s="512"/>
      <c r="B43" s="135" t="s">
        <v>271</v>
      </c>
      <c r="C43" s="147">
        <f t="shared" si="2"/>
        <v>1</v>
      </c>
      <c r="D43" s="134">
        <f t="shared" si="5"/>
        <v>1</v>
      </c>
      <c r="E43" s="306">
        <v>1</v>
      </c>
      <c r="F43" s="306"/>
      <c r="G43" s="306"/>
      <c r="H43" s="307"/>
      <c r="I43" s="134">
        <f t="shared" si="10"/>
        <v>0</v>
      </c>
      <c r="J43" s="137"/>
      <c r="K43" s="137"/>
      <c r="L43" s="137"/>
      <c r="M43" s="160"/>
    </row>
    <row r="44" spans="1:13" s="1" customFormat="1" ht="24.95" customHeight="1" x14ac:dyDescent="0.3">
      <c r="A44" s="512"/>
      <c r="B44" s="135" t="s">
        <v>220</v>
      </c>
      <c r="C44" s="147">
        <f t="shared" si="2"/>
        <v>3</v>
      </c>
      <c r="D44" s="134">
        <f t="shared" si="5"/>
        <v>1</v>
      </c>
      <c r="E44" s="306">
        <v>1</v>
      </c>
      <c r="F44" s="306"/>
      <c r="G44" s="306"/>
      <c r="H44" s="307"/>
      <c r="I44" s="134">
        <f t="shared" si="10"/>
        <v>2</v>
      </c>
      <c r="J44" s="137">
        <v>1</v>
      </c>
      <c r="K44" s="148">
        <v>1</v>
      </c>
      <c r="L44" s="137"/>
      <c r="M44" s="160"/>
    </row>
    <row r="45" spans="1:13" s="1" customFormat="1" ht="24.95" customHeight="1" x14ac:dyDescent="0.3">
      <c r="A45" s="512"/>
      <c r="B45" s="135" t="s">
        <v>267</v>
      </c>
      <c r="C45" s="136">
        <f t="shared" si="2"/>
        <v>1</v>
      </c>
      <c r="D45" s="134">
        <f t="shared" si="5"/>
        <v>0</v>
      </c>
      <c r="E45" s="306"/>
      <c r="F45" s="306"/>
      <c r="G45" s="306"/>
      <c r="H45" s="307"/>
      <c r="I45" s="134">
        <f t="shared" si="10"/>
        <v>1</v>
      </c>
      <c r="J45" s="137">
        <v>1</v>
      </c>
      <c r="K45" s="137"/>
      <c r="L45" s="137"/>
      <c r="M45" s="160"/>
    </row>
    <row r="46" spans="1:13" s="1" customFormat="1" ht="24.95" customHeight="1" x14ac:dyDescent="0.3">
      <c r="A46" s="512"/>
      <c r="B46" s="135" t="s">
        <v>263</v>
      </c>
      <c r="C46" s="136">
        <f t="shared" si="2"/>
        <v>1</v>
      </c>
      <c r="D46" s="134">
        <f t="shared" si="5"/>
        <v>1</v>
      </c>
      <c r="E46" s="306">
        <v>1</v>
      </c>
      <c r="F46" s="306"/>
      <c r="G46" s="306"/>
      <c r="H46" s="307"/>
      <c r="I46" s="134">
        <f t="shared" si="10"/>
        <v>0</v>
      </c>
      <c r="J46" s="137"/>
      <c r="K46" s="137"/>
      <c r="L46" s="137"/>
      <c r="M46" s="160"/>
    </row>
    <row r="47" spans="1:13" s="1" customFormat="1" ht="24.95" customHeight="1" x14ac:dyDescent="0.3">
      <c r="A47" s="512"/>
      <c r="B47" s="135" t="s">
        <v>279</v>
      </c>
      <c r="C47" s="136">
        <f t="shared" si="2"/>
        <v>1</v>
      </c>
      <c r="D47" s="134">
        <f t="shared" si="5"/>
        <v>0</v>
      </c>
      <c r="E47" s="306"/>
      <c r="F47" s="306"/>
      <c r="G47" s="306"/>
      <c r="H47" s="307"/>
      <c r="I47" s="134">
        <f t="shared" si="10"/>
        <v>1</v>
      </c>
      <c r="J47" s="137">
        <v>1</v>
      </c>
      <c r="K47" s="137"/>
      <c r="L47" s="137"/>
      <c r="M47" s="160"/>
    </row>
    <row r="48" spans="1:13" s="1" customFormat="1" ht="24.95" customHeight="1" x14ac:dyDescent="0.3">
      <c r="A48" s="512"/>
      <c r="B48" s="135" t="s">
        <v>341</v>
      </c>
      <c r="C48" s="149">
        <f t="shared" si="2"/>
        <v>2</v>
      </c>
      <c r="D48" s="134">
        <f t="shared" si="5"/>
        <v>0</v>
      </c>
      <c r="E48" s="306"/>
      <c r="F48" s="306"/>
      <c r="G48" s="306"/>
      <c r="H48" s="307"/>
      <c r="I48" s="150">
        <f t="shared" si="10"/>
        <v>2</v>
      </c>
      <c r="J48" s="151">
        <v>2</v>
      </c>
      <c r="K48" s="152"/>
      <c r="L48" s="152"/>
      <c r="M48" s="161"/>
    </row>
    <row r="49" spans="1:13" s="1" customFormat="1" ht="24.95" customHeight="1" x14ac:dyDescent="0.3">
      <c r="A49" s="512"/>
      <c r="B49" s="135" t="s">
        <v>255</v>
      </c>
      <c r="C49" s="136">
        <f t="shared" si="2"/>
        <v>2</v>
      </c>
      <c r="D49" s="134">
        <f t="shared" si="5"/>
        <v>2</v>
      </c>
      <c r="E49" s="306"/>
      <c r="F49" s="306">
        <v>2</v>
      </c>
      <c r="G49" s="306"/>
      <c r="H49" s="307"/>
      <c r="I49" s="134">
        <f t="shared" si="10"/>
        <v>0</v>
      </c>
      <c r="J49" s="137"/>
      <c r="K49" s="137"/>
      <c r="L49" s="137"/>
      <c r="M49" s="160"/>
    </row>
    <row r="50" spans="1:13" s="1" customFormat="1" ht="24.95" customHeight="1" x14ac:dyDescent="0.3">
      <c r="A50" s="512"/>
      <c r="B50" s="135" t="s">
        <v>275</v>
      </c>
      <c r="C50" s="136">
        <f t="shared" si="2"/>
        <v>1</v>
      </c>
      <c r="D50" s="134">
        <f t="shared" si="5"/>
        <v>1</v>
      </c>
      <c r="E50" s="306">
        <v>1</v>
      </c>
      <c r="F50" s="306"/>
      <c r="G50" s="306"/>
      <c r="H50" s="307"/>
      <c r="I50" s="134">
        <f t="shared" si="10"/>
        <v>0</v>
      </c>
      <c r="J50" s="137"/>
      <c r="K50" s="137"/>
      <c r="L50" s="137"/>
      <c r="M50" s="160"/>
    </row>
    <row r="51" spans="1:13" s="1" customFormat="1" ht="24.95" customHeight="1" x14ac:dyDescent="0.3">
      <c r="A51" s="512"/>
      <c r="B51" s="135" t="s">
        <v>268</v>
      </c>
      <c r="C51" s="136">
        <f t="shared" si="2"/>
        <v>1</v>
      </c>
      <c r="D51" s="134">
        <f t="shared" si="5"/>
        <v>1</v>
      </c>
      <c r="E51" s="306"/>
      <c r="F51" s="306"/>
      <c r="G51" s="306"/>
      <c r="H51" s="307">
        <v>1</v>
      </c>
      <c r="I51" s="134">
        <f t="shared" si="10"/>
        <v>0</v>
      </c>
      <c r="J51" s="137"/>
      <c r="K51" s="137"/>
      <c r="L51" s="137"/>
      <c r="M51" s="160"/>
    </row>
    <row r="52" spans="1:13" s="1" customFormat="1" ht="24.95" customHeight="1" x14ac:dyDescent="0.3">
      <c r="A52" s="512"/>
      <c r="B52" s="135" t="s">
        <v>133</v>
      </c>
      <c r="C52" s="136">
        <f t="shared" si="2"/>
        <v>1</v>
      </c>
      <c r="D52" s="134">
        <f t="shared" si="5"/>
        <v>1</v>
      </c>
      <c r="E52" s="306"/>
      <c r="F52" s="306">
        <v>1</v>
      </c>
      <c r="G52" s="306"/>
      <c r="H52" s="307"/>
      <c r="I52" s="134">
        <f t="shared" si="10"/>
        <v>0</v>
      </c>
      <c r="J52" s="137"/>
      <c r="K52" s="137"/>
      <c r="L52" s="137"/>
      <c r="M52" s="160"/>
    </row>
    <row r="53" spans="1:13" s="1" customFormat="1" ht="24.95" customHeight="1" x14ac:dyDescent="0.3">
      <c r="A53" s="512"/>
      <c r="B53" s="135" t="s">
        <v>269</v>
      </c>
      <c r="C53" s="136">
        <f t="shared" si="2"/>
        <v>2</v>
      </c>
      <c r="D53" s="134">
        <f t="shared" si="5"/>
        <v>2</v>
      </c>
      <c r="E53" s="306">
        <v>1</v>
      </c>
      <c r="F53" s="306"/>
      <c r="G53" s="306">
        <v>1</v>
      </c>
      <c r="H53" s="307"/>
      <c r="I53" s="134">
        <f t="shared" si="10"/>
        <v>0</v>
      </c>
      <c r="J53" s="137"/>
      <c r="K53" s="137"/>
      <c r="L53" s="137"/>
      <c r="M53" s="160"/>
    </row>
    <row r="54" spans="1:13" s="1" customFormat="1" ht="24.95" customHeight="1" x14ac:dyDescent="0.3">
      <c r="A54" s="512"/>
      <c r="B54" s="135" t="s">
        <v>135</v>
      </c>
      <c r="C54" s="136">
        <f t="shared" si="2"/>
        <v>1</v>
      </c>
      <c r="D54" s="134">
        <f t="shared" si="5"/>
        <v>0</v>
      </c>
      <c r="E54" s="306"/>
      <c r="F54" s="306"/>
      <c r="G54" s="306"/>
      <c r="H54" s="307"/>
      <c r="I54" s="134">
        <f t="shared" si="10"/>
        <v>1</v>
      </c>
      <c r="J54" s="137">
        <v>1</v>
      </c>
      <c r="K54" s="137"/>
      <c r="L54" s="137"/>
      <c r="M54" s="160"/>
    </row>
    <row r="55" spans="1:13" s="1" customFormat="1" ht="24.95" customHeight="1" x14ac:dyDescent="0.3">
      <c r="A55" s="512"/>
      <c r="B55" s="135" t="s">
        <v>328</v>
      </c>
      <c r="C55" s="153">
        <f t="shared" si="2"/>
        <v>1</v>
      </c>
      <c r="D55" s="134">
        <f t="shared" si="5"/>
        <v>0</v>
      </c>
      <c r="E55" s="306"/>
      <c r="F55" s="306"/>
      <c r="G55" s="306"/>
      <c r="H55" s="307"/>
      <c r="I55" s="154">
        <f t="shared" si="10"/>
        <v>1</v>
      </c>
      <c r="J55" s="140"/>
      <c r="K55" s="140"/>
      <c r="L55" s="140"/>
      <c r="M55" s="161">
        <v>1</v>
      </c>
    </row>
    <row r="56" spans="1:13" s="1" customFormat="1" ht="24.95" customHeight="1" x14ac:dyDescent="0.3">
      <c r="A56" s="512"/>
      <c r="B56" s="135" t="s">
        <v>339</v>
      </c>
      <c r="C56" s="136">
        <f t="shared" si="2"/>
        <v>2</v>
      </c>
      <c r="D56" s="134">
        <f t="shared" si="5"/>
        <v>0</v>
      </c>
      <c r="E56" s="306"/>
      <c r="F56" s="306"/>
      <c r="G56" s="306"/>
      <c r="H56" s="307"/>
      <c r="I56" s="134">
        <f t="shared" si="10"/>
        <v>2</v>
      </c>
      <c r="J56" s="137">
        <v>2</v>
      </c>
      <c r="K56" s="137"/>
      <c r="L56" s="137"/>
      <c r="M56" s="160"/>
    </row>
    <row r="57" spans="1:13" s="1" customFormat="1" ht="24.95" customHeight="1" x14ac:dyDescent="0.3">
      <c r="A57" s="512"/>
      <c r="B57" s="135" t="s">
        <v>114</v>
      </c>
      <c r="C57" s="136">
        <f t="shared" si="2"/>
        <v>1</v>
      </c>
      <c r="D57" s="134">
        <f t="shared" si="5"/>
        <v>1</v>
      </c>
      <c r="E57" s="306"/>
      <c r="F57" s="306">
        <v>1</v>
      </c>
      <c r="G57" s="306"/>
      <c r="H57" s="307"/>
      <c r="I57" s="134">
        <f t="shared" si="10"/>
        <v>0</v>
      </c>
      <c r="J57" s="137"/>
      <c r="K57" s="137"/>
      <c r="L57" s="137"/>
      <c r="M57" s="160"/>
    </row>
    <row r="58" spans="1:13" s="1" customFormat="1" ht="24.95" customHeight="1" x14ac:dyDescent="0.3">
      <c r="A58" s="512"/>
      <c r="B58" s="135" t="s">
        <v>181</v>
      </c>
      <c r="C58" s="136">
        <f t="shared" si="2"/>
        <v>1</v>
      </c>
      <c r="D58" s="134">
        <f t="shared" si="5"/>
        <v>1</v>
      </c>
      <c r="E58" s="137"/>
      <c r="F58" s="137">
        <v>1</v>
      </c>
      <c r="G58" s="137"/>
      <c r="H58" s="160"/>
      <c r="I58" s="134">
        <f t="shared" si="10"/>
        <v>0</v>
      </c>
      <c r="J58" s="137"/>
      <c r="K58" s="137"/>
      <c r="L58" s="137"/>
      <c r="M58" s="160"/>
    </row>
    <row r="59" spans="1:13" s="1" customFormat="1" ht="24.95" customHeight="1" x14ac:dyDescent="0.3">
      <c r="A59" s="512"/>
      <c r="B59" s="135" t="s">
        <v>88</v>
      </c>
      <c r="C59" s="136">
        <f t="shared" si="2"/>
        <v>1</v>
      </c>
      <c r="D59" s="134">
        <f t="shared" si="5"/>
        <v>1</v>
      </c>
      <c r="E59" s="137"/>
      <c r="F59" s="137">
        <v>1</v>
      </c>
      <c r="G59" s="137"/>
      <c r="H59" s="160"/>
      <c r="I59" s="134">
        <f t="shared" si="10"/>
        <v>0</v>
      </c>
      <c r="J59" s="137"/>
      <c r="K59" s="137"/>
      <c r="L59" s="137"/>
      <c r="M59" s="160"/>
    </row>
    <row r="60" spans="1:13" s="1" customFormat="1" ht="24.95" customHeight="1" x14ac:dyDescent="0.3">
      <c r="A60" s="512"/>
      <c r="B60" s="135" t="s">
        <v>350</v>
      </c>
      <c r="C60" s="136">
        <f t="shared" si="2"/>
        <v>1</v>
      </c>
      <c r="D60" s="134">
        <f t="shared" si="5"/>
        <v>1</v>
      </c>
      <c r="E60" s="137"/>
      <c r="F60" s="137">
        <v>1</v>
      </c>
      <c r="G60" s="137"/>
      <c r="H60" s="160"/>
      <c r="I60" s="134">
        <f t="shared" si="10"/>
        <v>0</v>
      </c>
      <c r="J60" s="137"/>
      <c r="K60" s="137"/>
      <c r="L60" s="137"/>
      <c r="M60" s="160"/>
    </row>
    <row r="61" spans="1:13" s="1" customFormat="1" ht="24.95" customHeight="1" x14ac:dyDescent="0.3">
      <c r="A61" s="512"/>
      <c r="B61" s="135" t="s">
        <v>128</v>
      </c>
      <c r="C61" s="136">
        <f t="shared" si="2"/>
        <v>8</v>
      </c>
      <c r="D61" s="134">
        <f t="shared" si="5"/>
        <v>8</v>
      </c>
      <c r="E61" s="137">
        <v>6</v>
      </c>
      <c r="F61" s="137">
        <v>1</v>
      </c>
      <c r="G61" s="137">
        <v>1</v>
      </c>
      <c r="H61" s="160"/>
      <c r="I61" s="134">
        <f t="shared" si="10"/>
        <v>0</v>
      </c>
      <c r="J61" s="137"/>
      <c r="K61" s="137"/>
      <c r="L61" s="137"/>
      <c r="M61" s="160"/>
    </row>
    <row r="62" spans="1:13" s="1" customFormat="1" ht="24.95" customHeight="1" x14ac:dyDescent="0.3">
      <c r="A62" s="512"/>
      <c r="B62" s="135" t="s">
        <v>198</v>
      </c>
      <c r="C62" s="136">
        <f t="shared" si="2"/>
        <v>1</v>
      </c>
      <c r="D62" s="134">
        <f t="shared" si="5"/>
        <v>1</v>
      </c>
      <c r="E62" s="137"/>
      <c r="F62" s="137"/>
      <c r="G62" s="137"/>
      <c r="H62" s="137">
        <v>1</v>
      </c>
      <c r="I62" s="134">
        <f t="shared" si="10"/>
        <v>0</v>
      </c>
      <c r="J62" s="137"/>
      <c r="K62" s="137"/>
      <c r="L62" s="137"/>
      <c r="M62" s="160"/>
    </row>
    <row r="63" spans="1:13" s="1" customFormat="1" ht="24.95" customHeight="1" x14ac:dyDescent="0.3">
      <c r="A63" s="513"/>
      <c r="B63" s="135" t="s">
        <v>199</v>
      </c>
      <c r="C63" s="136">
        <f t="shared" si="2"/>
        <v>1</v>
      </c>
      <c r="D63" s="134">
        <f t="shared" si="5"/>
        <v>0</v>
      </c>
      <c r="E63" s="137"/>
      <c r="F63" s="137"/>
      <c r="G63" s="137"/>
      <c r="H63" s="160"/>
      <c r="I63" s="134">
        <f t="shared" si="10"/>
        <v>1</v>
      </c>
      <c r="J63" s="137"/>
      <c r="K63" s="137"/>
      <c r="L63" s="137"/>
      <c r="M63" s="160">
        <v>1</v>
      </c>
    </row>
    <row r="64" spans="1:13" s="1" customFormat="1" ht="24.95" customHeight="1" x14ac:dyDescent="0.3">
      <c r="A64" s="498" t="s">
        <v>210</v>
      </c>
      <c r="B64" s="131" t="s">
        <v>332</v>
      </c>
      <c r="C64" s="138">
        <f>SUM(D64+I64)</f>
        <v>59</v>
      </c>
      <c r="D64" s="134">
        <f t="shared" ref="D64:M64" si="11">SUM(D65:D85)</f>
        <v>47</v>
      </c>
      <c r="E64" s="146">
        <f t="shared" si="11"/>
        <v>25</v>
      </c>
      <c r="F64" s="133">
        <f t="shared" si="11"/>
        <v>5</v>
      </c>
      <c r="G64" s="133">
        <f t="shared" si="11"/>
        <v>8</v>
      </c>
      <c r="H64" s="159">
        <f t="shared" si="11"/>
        <v>9</v>
      </c>
      <c r="I64" s="134">
        <f t="shared" si="11"/>
        <v>12</v>
      </c>
      <c r="J64" s="133">
        <f t="shared" si="11"/>
        <v>5</v>
      </c>
      <c r="K64" s="133">
        <f t="shared" si="11"/>
        <v>2</v>
      </c>
      <c r="L64" s="133">
        <f t="shared" si="11"/>
        <v>0</v>
      </c>
      <c r="M64" s="159">
        <f t="shared" si="11"/>
        <v>5</v>
      </c>
    </row>
    <row r="65" spans="1:13" s="1" customFormat="1" ht="24.95" customHeight="1" x14ac:dyDescent="0.3">
      <c r="A65" s="499"/>
      <c r="B65" s="135" t="s">
        <v>242</v>
      </c>
      <c r="C65" s="136">
        <f t="shared" si="2"/>
        <v>4</v>
      </c>
      <c r="D65" s="134">
        <f t="shared" si="5"/>
        <v>4</v>
      </c>
      <c r="E65" s="306">
        <v>1</v>
      </c>
      <c r="F65" s="139"/>
      <c r="G65" s="139">
        <v>1</v>
      </c>
      <c r="H65" s="162">
        <v>2</v>
      </c>
      <c r="I65" s="134">
        <f t="shared" ref="I65:I85" si="12">SUM(J65:M65)</f>
        <v>0</v>
      </c>
      <c r="J65" s="137"/>
      <c r="K65" s="137"/>
      <c r="L65" s="137"/>
      <c r="M65" s="160"/>
    </row>
    <row r="66" spans="1:13" s="1" customFormat="1" ht="24.95" customHeight="1" x14ac:dyDescent="0.3">
      <c r="A66" s="499"/>
      <c r="B66" s="135" t="s">
        <v>455</v>
      </c>
      <c r="C66" s="136">
        <f t="shared" si="2"/>
        <v>1</v>
      </c>
      <c r="D66" s="134">
        <f t="shared" si="5"/>
        <v>1</v>
      </c>
      <c r="E66" s="306"/>
      <c r="F66" s="139"/>
      <c r="G66" s="139"/>
      <c r="H66" s="162">
        <v>1</v>
      </c>
      <c r="I66" s="134"/>
      <c r="J66" s="137"/>
      <c r="K66" s="137"/>
      <c r="L66" s="137"/>
      <c r="M66" s="160"/>
    </row>
    <row r="67" spans="1:13" s="1" customFormat="1" ht="24.95" customHeight="1" x14ac:dyDescent="0.3">
      <c r="A67" s="499"/>
      <c r="B67" s="135" t="s">
        <v>243</v>
      </c>
      <c r="C67" s="136">
        <f t="shared" si="2"/>
        <v>7</v>
      </c>
      <c r="D67" s="134">
        <f t="shared" si="5"/>
        <v>7</v>
      </c>
      <c r="E67" s="306">
        <v>7</v>
      </c>
      <c r="F67" s="306"/>
      <c r="G67" s="306"/>
      <c r="H67" s="307"/>
      <c r="I67" s="134">
        <f t="shared" si="12"/>
        <v>0</v>
      </c>
      <c r="J67" s="137"/>
      <c r="K67" s="137"/>
      <c r="L67" s="137"/>
      <c r="M67" s="160"/>
    </row>
    <row r="68" spans="1:13" s="1" customFormat="1" ht="24.95" customHeight="1" x14ac:dyDescent="0.3">
      <c r="A68" s="499"/>
      <c r="B68" s="135" t="s">
        <v>220</v>
      </c>
      <c r="C68" s="136">
        <f t="shared" si="2"/>
        <v>4</v>
      </c>
      <c r="D68" s="134">
        <f t="shared" si="5"/>
        <v>3</v>
      </c>
      <c r="E68" s="306">
        <v>3</v>
      </c>
      <c r="F68" s="306"/>
      <c r="G68" s="306"/>
      <c r="H68" s="307"/>
      <c r="I68" s="134">
        <f t="shared" si="12"/>
        <v>1</v>
      </c>
      <c r="J68" s="137"/>
      <c r="K68" s="137">
        <v>1</v>
      </c>
      <c r="L68" s="137"/>
      <c r="M68" s="160"/>
    </row>
    <row r="69" spans="1:13" s="1" customFormat="1" ht="24.95" customHeight="1" x14ac:dyDescent="0.3">
      <c r="A69" s="499"/>
      <c r="B69" s="135" t="s">
        <v>263</v>
      </c>
      <c r="C69" s="136">
        <f t="shared" si="2"/>
        <v>1</v>
      </c>
      <c r="D69" s="134">
        <f t="shared" si="5"/>
        <v>1</v>
      </c>
      <c r="E69" s="306">
        <v>1</v>
      </c>
      <c r="F69" s="306"/>
      <c r="G69" s="306"/>
      <c r="H69" s="307"/>
      <c r="I69" s="134">
        <f t="shared" si="12"/>
        <v>0</v>
      </c>
      <c r="J69" s="137"/>
      <c r="K69" s="137"/>
      <c r="L69" s="137"/>
      <c r="M69" s="160"/>
    </row>
    <row r="70" spans="1:13" s="1" customFormat="1" ht="24.95" customHeight="1" x14ac:dyDescent="0.3">
      <c r="A70" s="499"/>
      <c r="B70" s="135" t="s">
        <v>341</v>
      </c>
      <c r="C70" s="136">
        <f t="shared" si="2"/>
        <v>5</v>
      </c>
      <c r="D70" s="134">
        <f t="shared" si="5"/>
        <v>0</v>
      </c>
      <c r="E70" s="306"/>
      <c r="F70" s="306"/>
      <c r="G70" s="306"/>
      <c r="H70" s="307"/>
      <c r="I70" s="143">
        <f t="shared" si="12"/>
        <v>5</v>
      </c>
      <c r="J70" s="155">
        <v>4</v>
      </c>
      <c r="K70" s="152">
        <v>1</v>
      </c>
      <c r="L70" s="155"/>
      <c r="M70" s="161"/>
    </row>
    <row r="71" spans="1:13" s="1" customFormat="1" ht="24.95" customHeight="1" x14ac:dyDescent="0.3">
      <c r="A71" s="499"/>
      <c r="B71" s="135" t="s">
        <v>272</v>
      </c>
      <c r="C71" s="136">
        <f t="shared" si="2"/>
        <v>13</v>
      </c>
      <c r="D71" s="134">
        <f t="shared" si="5"/>
        <v>13</v>
      </c>
      <c r="E71" s="306">
        <v>3</v>
      </c>
      <c r="F71" s="306">
        <v>1</v>
      </c>
      <c r="G71" s="306">
        <v>6</v>
      </c>
      <c r="H71" s="307">
        <v>3</v>
      </c>
      <c r="I71" s="134">
        <f t="shared" si="12"/>
        <v>0</v>
      </c>
      <c r="J71" s="137"/>
      <c r="K71" s="137"/>
      <c r="L71" s="137"/>
      <c r="M71" s="160"/>
    </row>
    <row r="72" spans="1:13" s="1" customFormat="1" ht="24.95" customHeight="1" x14ac:dyDescent="0.3">
      <c r="A72" s="499"/>
      <c r="B72" s="135" t="s">
        <v>268</v>
      </c>
      <c r="C72" s="136">
        <f t="shared" si="2"/>
        <v>2</v>
      </c>
      <c r="D72" s="134">
        <f t="shared" si="5"/>
        <v>2</v>
      </c>
      <c r="E72" s="306"/>
      <c r="F72" s="306">
        <v>1</v>
      </c>
      <c r="G72" s="306">
        <v>1</v>
      </c>
      <c r="H72" s="307"/>
      <c r="I72" s="134">
        <f t="shared" ref="I72:I75" si="13">SUM(J72:M72)</f>
        <v>0</v>
      </c>
      <c r="J72" s="137"/>
      <c r="K72" s="137"/>
      <c r="L72" s="137"/>
      <c r="M72" s="160"/>
    </row>
    <row r="73" spans="1:13" s="1" customFormat="1" ht="24.95" customHeight="1" x14ac:dyDescent="0.3">
      <c r="A73" s="499"/>
      <c r="B73" s="135" t="s">
        <v>269</v>
      </c>
      <c r="C73" s="136">
        <f t="shared" si="2"/>
        <v>1</v>
      </c>
      <c r="D73" s="134">
        <f t="shared" si="5"/>
        <v>1</v>
      </c>
      <c r="E73" s="306"/>
      <c r="F73" s="306"/>
      <c r="G73" s="306"/>
      <c r="H73" s="307">
        <v>1</v>
      </c>
      <c r="I73" s="134">
        <f t="shared" si="13"/>
        <v>0</v>
      </c>
      <c r="J73" s="137"/>
      <c r="K73" s="137"/>
      <c r="L73" s="137"/>
      <c r="M73" s="160"/>
    </row>
    <row r="74" spans="1:13" s="1" customFormat="1" ht="24.95" customHeight="1" x14ac:dyDescent="0.3">
      <c r="A74" s="499"/>
      <c r="B74" s="135" t="s">
        <v>198</v>
      </c>
      <c r="C74" s="136">
        <f t="shared" si="2"/>
        <v>1</v>
      </c>
      <c r="D74" s="134">
        <f t="shared" si="5"/>
        <v>1</v>
      </c>
      <c r="E74" s="306"/>
      <c r="F74" s="306"/>
      <c r="G74" s="306"/>
      <c r="H74" s="418">
        <v>1</v>
      </c>
      <c r="I74" s="134"/>
      <c r="J74" s="137"/>
      <c r="K74" s="137"/>
      <c r="L74" s="137"/>
      <c r="M74" s="160"/>
    </row>
    <row r="75" spans="1:13" s="1" customFormat="1" ht="24.95" customHeight="1" x14ac:dyDescent="0.3">
      <c r="A75" s="499"/>
      <c r="B75" s="135" t="s">
        <v>374</v>
      </c>
      <c r="C75" s="136">
        <f t="shared" si="2"/>
        <v>2</v>
      </c>
      <c r="D75" s="134">
        <f t="shared" si="5"/>
        <v>0</v>
      </c>
      <c r="E75" s="306"/>
      <c r="F75" s="306"/>
      <c r="G75" s="306"/>
      <c r="H75" s="307"/>
      <c r="I75" s="134">
        <f t="shared" si="13"/>
        <v>2</v>
      </c>
      <c r="J75" s="137"/>
      <c r="K75" s="139"/>
      <c r="L75" s="139"/>
      <c r="M75" s="162">
        <v>2</v>
      </c>
    </row>
    <row r="76" spans="1:13" s="1" customFormat="1" ht="24.95" customHeight="1" x14ac:dyDescent="0.3">
      <c r="A76" s="499"/>
      <c r="B76" s="135" t="s">
        <v>339</v>
      </c>
      <c r="C76" s="136">
        <f t="shared" si="2"/>
        <v>1</v>
      </c>
      <c r="D76" s="134">
        <f t="shared" si="5"/>
        <v>0</v>
      </c>
      <c r="E76" s="148"/>
      <c r="F76" s="148"/>
      <c r="G76" s="148"/>
      <c r="H76" s="375"/>
      <c r="I76" s="134">
        <f t="shared" si="12"/>
        <v>1</v>
      </c>
      <c r="J76" s="137">
        <v>1</v>
      </c>
      <c r="K76" s="137"/>
      <c r="L76" s="137"/>
      <c r="M76" s="160"/>
    </row>
    <row r="77" spans="1:13" s="1" customFormat="1" ht="24.95" customHeight="1" x14ac:dyDescent="0.3">
      <c r="A77" s="499"/>
      <c r="B77" s="135" t="s">
        <v>355</v>
      </c>
      <c r="C77" s="153">
        <v>0</v>
      </c>
      <c r="D77" s="134">
        <f t="shared" si="5"/>
        <v>0</v>
      </c>
      <c r="E77" s="148"/>
      <c r="F77" s="148"/>
      <c r="G77" s="148"/>
      <c r="H77" s="375"/>
      <c r="I77" s="154"/>
      <c r="J77" s="137"/>
      <c r="K77" s="137"/>
      <c r="L77" s="140"/>
      <c r="M77" s="160"/>
    </row>
    <row r="78" spans="1:13" s="1" customFormat="1" ht="24.95" customHeight="1" x14ac:dyDescent="0.3">
      <c r="A78" s="498"/>
      <c r="B78" s="135" t="s">
        <v>184</v>
      </c>
      <c r="C78" s="136">
        <f t="shared" si="2"/>
        <v>1</v>
      </c>
      <c r="D78" s="134">
        <f t="shared" si="5"/>
        <v>1</v>
      </c>
      <c r="E78" s="137"/>
      <c r="F78" s="137">
        <v>1</v>
      </c>
      <c r="G78" s="137"/>
      <c r="H78" s="160"/>
      <c r="I78" s="134">
        <f t="shared" si="12"/>
        <v>0</v>
      </c>
      <c r="J78" s="137"/>
      <c r="K78" s="137"/>
      <c r="L78" s="137"/>
      <c r="M78" s="160"/>
    </row>
    <row r="79" spans="1:13" s="1" customFormat="1" ht="24.95" customHeight="1" x14ac:dyDescent="0.3">
      <c r="A79" s="499"/>
      <c r="B79" s="135" t="s">
        <v>128</v>
      </c>
      <c r="C79" s="136">
        <f t="shared" si="2"/>
        <v>8</v>
      </c>
      <c r="D79" s="134">
        <f t="shared" si="5"/>
        <v>8</v>
      </c>
      <c r="E79" s="137">
        <v>7</v>
      </c>
      <c r="F79" s="137">
        <v>1</v>
      </c>
      <c r="G79" s="137"/>
      <c r="H79" s="160"/>
      <c r="I79" s="134">
        <f t="shared" si="12"/>
        <v>0</v>
      </c>
      <c r="J79" s="137"/>
      <c r="K79" s="137"/>
      <c r="L79" s="137"/>
      <c r="M79" s="160"/>
    </row>
    <row r="80" spans="1:13" s="1" customFormat="1" ht="24.95" customHeight="1" x14ac:dyDescent="0.3">
      <c r="A80" s="499"/>
      <c r="B80" s="135" t="s">
        <v>156</v>
      </c>
      <c r="C80" s="136">
        <f t="shared" si="2"/>
        <v>3</v>
      </c>
      <c r="D80" s="134">
        <f t="shared" si="5"/>
        <v>3</v>
      </c>
      <c r="E80" s="137">
        <v>3</v>
      </c>
      <c r="F80" s="137"/>
      <c r="G80" s="137"/>
      <c r="H80" s="160"/>
      <c r="I80" s="134">
        <f t="shared" ref="I80:I83" si="14">SUM(J80:M80)</f>
        <v>0</v>
      </c>
      <c r="J80" s="137"/>
      <c r="K80" s="137"/>
      <c r="L80" s="137"/>
      <c r="M80" s="160"/>
    </row>
    <row r="81" spans="1:13" s="1" customFormat="1" ht="24.95" customHeight="1" x14ac:dyDescent="0.3">
      <c r="A81" s="499"/>
      <c r="B81" s="135" t="s">
        <v>199</v>
      </c>
      <c r="C81" s="136">
        <f t="shared" si="2"/>
        <v>1</v>
      </c>
      <c r="D81" s="134">
        <f t="shared" si="5"/>
        <v>0</v>
      </c>
      <c r="E81" s="137"/>
      <c r="F81" s="137"/>
      <c r="G81" s="137"/>
      <c r="H81" s="160"/>
      <c r="I81" s="134">
        <f t="shared" si="14"/>
        <v>1</v>
      </c>
      <c r="J81" s="137"/>
      <c r="K81" s="137"/>
      <c r="L81" s="137"/>
      <c r="M81" s="160">
        <v>1</v>
      </c>
    </row>
    <row r="82" spans="1:13" s="1" customFormat="1" ht="24.95" customHeight="1" x14ac:dyDescent="0.3">
      <c r="A82" s="499"/>
      <c r="B82" s="135" t="s">
        <v>226</v>
      </c>
      <c r="C82" s="136">
        <f t="shared" si="2"/>
        <v>1</v>
      </c>
      <c r="D82" s="134">
        <f t="shared" si="5"/>
        <v>0</v>
      </c>
      <c r="E82" s="137"/>
      <c r="F82" s="137"/>
      <c r="G82" s="137"/>
      <c r="H82" s="160"/>
      <c r="I82" s="134">
        <f t="shared" si="14"/>
        <v>1</v>
      </c>
      <c r="J82" s="137"/>
      <c r="K82" s="137"/>
      <c r="L82" s="137"/>
      <c r="M82" s="160">
        <v>1</v>
      </c>
    </row>
    <row r="83" spans="1:13" s="1" customFormat="1" ht="24.95" customHeight="1" x14ac:dyDescent="0.3">
      <c r="A83" s="499"/>
      <c r="B83" s="135" t="s">
        <v>351</v>
      </c>
      <c r="C83" s="136">
        <f t="shared" si="2"/>
        <v>1</v>
      </c>
      <c r="D83" s="134">
        <f t="shared" si="5"/>
        <v>1</v>
      </c>
      <c r="E83" s="137"/>
      <c r="F83" s="137">
        <v>1</v>
      </c>
      <c r="G83" s="137"/>
      <c r="H83" s="160"/>
      <c r="I83" s="134">
        <f t="shared" si="14"/>
        <v>0</v>
      </c>
      <c r="J83" s="137"/>
      <c r="K83" s="137"/>
      <c r="L83" s="137"/>
      <c r="M83" s="160"/>
    </row>
    <row r="84" spans="1:13" s="1" customFormat="1" ht="24.95" customHeight="1" x14ac:dyDescent="0.3">
      <c r="A84" s="499"/>
      <c r="B84" s="135" t="s">
        <v>310</v>
      </c>
      <c r="C84" s="136">
        <f>I84+D84</f>
        <v>1</v>
      </c>
      <c r="D84" s="134">
        <f>SUM(E84:H84)</f>
        <v>0</v>
      </c>
      <c r="E84" s="137"/>
      <c r="F84" s="137"/>
      <c r="G84" s="137"/>
      <c r="H84" s="160"/>
      <c r="I84" s="134">
        <f>SUM(J84:M84)</f>
        <v>1</v>
      </c>
      <c r="J84" s="137"/>
      <c r="K84" s="137"/>
      <c r="L84" s="137"/>
      <c r="M84" s="160">
        <v>1</v>
      </c>
    </row>
    <row r="85" spans="1:13" s="1" customFormat="1" ht="24.95" customHeight="1" x14ac:dyDescent="0.3">
      <c r="A85" s="500"/>
      <c r="B85" s="135" t="s">
        <v>201</v>
      </c>
      <c r="C85" s="136">
        <f t="shared" si="2"/>
        <v>1</v>
      </c>
      <c r="D85" s="134">
        <f>SUM(E85:H85)</f>
        <v>1</v>
      </c>
      <c r="E85" s="137"/>
      <c r="F85" s="137"/>
      <c r="G85" s="137"/>
      <c r="H85" s="160">
        <v>1</v>
      </c>
      <c r="I85" s="134">
        <f t="shared" si="12"/>
        <v>0</v>
      </c>
      <c r="J85" s="137"/>
      <c r="K85" s="137"/>
      <c r="L85" s="137"/>
      <c r="M85" s="160"/>
    </row>
    <row r="86" spans="1:13" s="1" customFormat="1" ht="24.95" customHeight="1" x14ac:dyDescent="0.3">
      <c r="A86" s="501" t="s">
        <v>208</v>
      </c>
      <c r="B86" s="131" t="s">
        <v>335</v>
      </c>
      <c r="C86" s="138">
        <f>I86+D86</f>
        <v>17</v>
      </c>
      <c r="D86" s="134">
        <f t="shared" ref="D86:M86" si="15">SUM(D87:D97)</f>
        <v>13</v>
      </c>
      <c r="E86" s="133">
        <f t="shared" si="15"/>
        <v>1</v>
      </c>
      <c r="F86" s="133">
        <f t="shared" si="15"/>
        <v>5</v>
      </c>
      <c r="G86" s="133">
        <f t="shared" si="15"/>
        <v>3</v>
      </c>
      <c r="H86" s="159">
        <f t="shared" si="15"/>
        <v>4</v>
      </c>
      <c r="I86" s="134">
        <f t="shared" si="15"/>
        <v>4</v>
      </c>
      <c r="J86" s="133">
        <f t="shared" si="15"/>
        <v>2</v>
      </c>
      <c r="K86" s="133">
        <f t="shared" si="15"/>
        <v>1</v>
      </c>
      <c r="L86" s="133">
        <f t="shared" si="15"/>
        <v>0</v>
      </c>
      <c r="M86" s="159">
        <f t="shared" si="15"/>
        <v>1</v>
      </c>
    </row>
    <row r="87" spans="1:13" s="1" customFormat="1" ht="24.95" customHeight="1" x14ac:dyDescent="0.3">
      <c r="A87" s="501"/>
      <c r="B87" s="135" t="s">
        <v>447</v>
      </c>
      <c r="C87" s="136">
        <f>I87+D87</f>
        <v>1</v>
      </c>
      <c r="D87" s="134">
        <f>SUM(E87:H87)</f>
        <v>1</v>
      </c>
      <c r="E87" s="306"/>
      <c r="F87" s="306">
        <v>1</v>
      </c>
      <c r="G87" s="306"/>
      <c r="H87" s="307"/>
      <c r="I87" s="134">
        <f t="shared" ref="I87:I102" si="16">SUM(J87:M87)</f>
        <v>0</v>
      </c>
      <c r="J87" s="137"/>
      <c r="K87" s="137"/>
      <c r="L87" s="137"/>
      <c r="M87" s="160"/>
    </row>
    <row r="88" spans="1:13" s="1" customFormat="1" ht="24.95" customHeight="1" x14ac:dyDescent="0.3">
      <c r="A88" s="501"/>
      <c r="B88" s="135" t="s">
        <v>220</v>
      </c>
      <c r="C88" s="136">
        <f>I88+D88</f>
        <v>2</v>
      </c>
      <c r="D88" s="134">
        <f>SUM(E88:H88)</f>
        <v>1</v>
      </c>
      <c r="E88" s="306"/>
      <c r="F88" s="306"/>
      <c r="G88" s="306"/>
      <c r="H88" s="307">
        <v>1</v>
      </c>
      <c r="I88" s="134">
        <f t="shared" ref="I88" si="17">SUM(J88:M88)</f>
        <v>1</v>
      </c>
      <c r="J88" s="137"/>
      <c r="K88" s="137">
        <v>1</v>
      </c>
      <c r="L88" s="137"/>
      <c r="M88" s="160"/>
    </row>
    <row r="89" spans="1:13" s="1" customFormat="1" ht="24.95" customHeight="1" x14ac:dyDescent="0.3">
      <c r="A89" s="501"/>
      <c r="B89" s="135" t="s">
        <v>267</v>
      </c>
      <c r="C89" s="136">
        <f t="shared" si="2"/>
        <v>2</v>
      </c>
      <c r="D89" s="134">
        <f t="shared" si="5"/>
        <v>0</v>
      </c>
      <c r="E89" s="306"/>
      <c r="F89" s="306"/>
      <c r="G89" s="306"/>
      <c r="H89" s="307"/>
      <c r="I89" s="134">
        <f t="shared" si="16"/>
        <v>2</v>
      </c>
      <c r="J89" s="417">
        <v>2</v>
      </c>
      <c r="K89" s="137"/>
      <c r="L89" s="137"/>
      <c r="M89" s="160"/>
    </row>
    <row r="90" spans="1:13" s="1" customFormat="1" ht="24.95" customHeight="1" x14ac:dyDescent="0.3">
      <c r="A90" s="501"/>
      <c r="B90" s="135" t="s">
        <v>273</v>
      </c>
      <c r="C90" s="136">
        <f>I90+D90</f>
        <v>1</v>
      </c>
      <c r="D90" s="134">
        <f t="shared" si="5"/>
        <v>1</v>
      </c>
      <c r="E90" s="306"/>
      <c r="F90" s="306">
        <v>1</v>
      </c>
      <c r="G90" s="306"/>
      <c r="H90" s="307"/>
      <c r="I90" s="134">
        <f t="shared" si="16"/>
        <v>0</v>
      </c>
      <c r="J90" s="137"/>
      <c r="K90" s="137"/>
      <c r="L90" s="137"/>
      <c r="M90" s="160"/>
    </row>
    <row r="91" spans="1:13" s="1" customFormat="1" ht="24.95" customHeight="1" x14ac:dyDescent="0.3">
      <c r="A91" s="501"/>
      <c r="B91" s="135" t="s">
        <v>463</v>
      </c>
      <c r="C91" s="136">
        <f>I91+D91</f>
        <v>1</v>
      </c>
      <c r="D91" s="134">
        <f>SUM(E91:H91)</f>
        <v>0</v>
      </c>
      <c r="E91" s="306"/>
      <c r="F91" s="306"/>
      <c r="G91" s="306"/>
      <c r="H91" s="307"/>
      <c r="I91" s="134">
        <f>SUM(J91:M91)</f>
        <v>1</v>
      </c>
      <c r="J91" s="137"/>
      <c r="K91" s="137"/>
      <c r="L91" s="137"/>
      <c r="M91" s="160">
        <v>1</v>
      </c>
    </row>
    <row r="92" spans="1:13" s="1" customFormat="1" ht="24.95" customHeight="1" x14ac:dyDescent="0.3">
      <c r="A92" s="501"/>
      <c r="B92" s="135" t="s">
        <v>450</v>
      </c>
      <c r="C92" s="136">
        <f t="shared" si="2"/>
        <v>6</v>
      </c>
      <c r="D92" s="134">
        <f t="shared" si="5"/>
        <v>6</v>
      </c>
      <c r="E92" s="306">
        <v>1</v>
      </c>
      <c r="F92" s="306"/>
      <c r="G92" s="306">
        <v>2</v>
      </c>
      <c r="H92" s="307">
        <v>3</v>
      </c>
      <c r="I92" s="134">
        <f t="shared" si="16"/>
        <v>0</v>
      </c>
      <c r="J92" s="137"/>
      <c r="K92" s="137"/>
      <c r="L92" s="137"/>
      <c r="M92" s="160"/>
    </row>
    <row r="93" spans="1:13" s="1" customFormat="1" ht="24.95" customHeight="1" x14ac:dyDescent="0.3">
      <c r="A93" s="501"/>
      <c r="B93" s="135" t="s">
        <v>133</v>
      </c>
      <c r="C93" s="136">
        <f t="shared" si="2"/>
        <v>1</v>
      </c>
      <c r="D93" s="134">
        <f t="shared" si="5"/>
        <v>1</v>
      </c>
      <c r="E93" s="306"/>
      <c r="F93" s="306">
        <v>1</v>
      </c>
      <c r="G93" s="306"/>
      <c r="H93" s="307"/>
      <c r="I93" s="134">
        <f t="shared" si="16"/>
        <v>0</v>
      </c>
      <c r="J93" s="137"/>
      <c r="K93" s="137"/>
      <c r="L93" s="137"/>
      <c r="M93" s="160"/>
    </row>
    <row r="94" spans="1:13" s="1" customFormat="1" ht="24.95" customHeight="1" x14ac:dyDescent="0.3">
      <c r="A94" s="501"/>
      <c r="B94" s="135" t="s">
        <v>90</v>
      </c>
      <c r="C94" s="136">
        <f t="shared" si="2"/>
        <v>0</v>
      </c>
      <c r="D94" s="134">
        <f t="shared" si="5"/>
        <v>0</v>
      </c>
      <c r="E94" s="306"/>
      <c r="F94" s="306"/>
      <c r="G94" s="306"/>
      <c r="H94" s="418"/>
      <c r="I94" s="134">
        <f t="shared" si="16"/>
        <v>0</v>
      </c>
      <c r="J94" s="137"/>
      <c r="K94" s="137"/>
      <c r="L94" s="137"/>
      <c r="M94" s="160"/>
    </row>
    <row r="95" spans="1:13" s="1" customFormat="1" ht="24.95" customHeight="1" x14ac:dyDescent="0.3">
      <c r="A95" s="501"/>
      <c r="B95" s="135" t="s">
        <v>314</v>
      </c>
      <c r="C95" s="136">
        <f t="shared" si="2"/>
        <v>1</v>
      </c>
      <c r="D95" s="134">
        <f t="shared" si="5"/>
        <v>1</v>
      </c>
      <c r="E95" s="306"/>
      <c r="F95" s="306">
        <v>1</v>
      </c>
      <c r="G95" s="306"/>
      <c r="H95" s="307"/>
      <c r="I95" s="134">
        <f t="shared" si="16"/>
        <v>0</v>
      </c>
      <c r="J95" s="137"/>
      <c r="K95" s="137"/>
      <c r="L95" s="137"/>
      <c r="M95" s="160"/>
    </row>
    <row r="96" spans="1:13" s="1" customFormat="1" ht="24.95" customHeight="1" x14ac:dyDescent="0.3">
      <c r="A96" s="501"/>
      <c r="B96" s="135" t="s">
        <v>184</v>
      </c>
      <c r="C96" s="136">
        <f t="shared" si="2"/>
        <v>1</v>
      </c>
      <c r="D96" s="134">
        <f t="shared" si="5"/>
        <v>1</v>
      </c>
      <c r="E96" s="306"/>
      <c r="F96" s="306">
        <v>1</v>
      </c>
      <c r="G96" s="306"/>
      <c r="H96" s="307"/>
      <c r="I96" s="134">
        <f t="shared" si="16"/>
        <v>0</v>
      </c>
      <c r="J96" s="137"/>
      <c r="K96" s="137"/>
      <c r="L96" s="137"/>
      <c r="M96" s="160"/>
    </row>
    <row r="97" spans="1:13" s="1" customFormat="1" ht="24.95" customHeight="1" x14ac:dyDescent="0.3">
      <c r="A97" s="501"/>
      <c r="B97" s="135" t="s">
        <v>126</v>
      </c>
      <c r="C97" s="136">
        <f>I97+D97</f>
        <v>1</v>
      </c>
      <c r="D97" s="134">
        <f>SUM(E97:H97)</f>
        <v>1</v>
      </c>
      <c r="E97" s="306"/>
      <c r="F97" s="306"/>
      <c r="G97" s="306">
        <v>1</v>
      </c>
      <c r="H97" s="307"/>
      <c r="I97" s="134">
        <f t="shared" si="16"/>
        <v>0</v>
      </c>
      <c r="J97" s="137"/>
      <c r="K97" s="137"/>
      <c r="L97" s="137"/>
      <c r="M97" s="160"/>
    </row>
    <row r="98" spans="1:13" s="1" customFormat="1" ht="24.95" customHeight="1" x14ac:dyDescent="0.3">
      <c r="A98" s="502" t="s">
        <v>333</v>
      </c>
      <c r="B98" s="503"/>
      <c r="C98" s="270">
        <f t="shared" si="2"/>
        <v>3</v>
      </c>
      <c r="D98" s="271">
        <f t="shared" si="5"/>
        <v>0</v>
      </c>
      <c r="E98" s="272">
        <f>E99</f>
        <v>0</v>
      </c>
      <c r="F98" s="272">
        <f t="shared" ref="F98:H98" si="18">F99</f>
        <v>0</v>
      </c>
      <c r="G98" s="272">
        <f t="shared" si="18"/>
        <v>0</v>
      </c>
      <c r="H98" s="273">
        <f t="shared" si="18"/>
        <v>0</v>
      </c>
      <c r="I98" s="271">
        <f t="shared" si="16"/>
        <v>3</v>
      </c>
      <c r="J98" s="274">
        <f t="shared" ref="J98:M98" si="19">J99</f>
        <v>0</v>
      </c>
      <c r="K98" s="274">
        <f t="shared" si="19"/>
        <v>0</v>
      </c>
      <c r="L98" s="274">
        <f t="shared" si="19"/>
        <v>3</v>
      </c>
      <c r="M98" s="275">
        <f t="shared" si="19"/>
        <v>0</v>
      </c>
    </row>
    <row r="99" spans="1:13" s="1" customFormat="1" ht="24.95" customHeight="1" x14ac:dyDescent="0.3">
      <c r="A99" s="163" t="s">
        <v>59</v>
      </c>
      <c r="B99" s="135" t="s">
        <v>246</v>
      </c>
      <c r="C99" s="136">
        <f t="shared" si="2"/>
        <v>3</v>
      </c>
      <c r="D99" s="134">
        <f t="shared" si="5"/>
        <v>0</v>
      </c>
      <c r="E99" s="156"/>
      <c r="F99" s="156"/>
      <c r="G99" s="156"/>
      <c r="H99" s="174"/>
      <c r="I99" s="134">
        <f t="shared" si="16"/>
        <v>3</v>
      </c>
      <c r="J99" s="157"/>
      <c r="K99" s="157"/>
      <c r="L99" s="157">
        <v>3</v>
      </c>
      <c r="M99" s="164"/>
    </row>
    <row r="100" spans="1:13" s="1" customFormat="1" ht="24.95" customHeight="1" x14ac:dyDescent="0.3">
      <c r="A100" s="504" t="s">
        <v>334</v>
      </c>
      <c r="B100" s="505"/>
      <c r="C100" s="270">
        <f t="shared" si="2"/>
        <v>34</v>
      </c>
      <c r="D100" s="271">
        <f>SUM(E100:H100)</f>
        <v>0</v>
      </c>
      <c r="E100" s="272">
        <f>SUM(E101:E102)</f>
        <v>0</v>
      </c>
      <c r="F100" s="272">
        <f t="shared" ref="F100:H100" si="20">SUM(F101:F102)</f>
        <v>0</v>
      </c>
      <c r="G100" s="272">
        <f t="shared" si="20"/>
        <v>0</v>
      </c>
      <c r="H100" s="273">
        <f t="shared" si="20"/>
        <v>0</v>
      </c>
      <c r="I100" s="271">
        <f t="shared" si="16"/>
        <v>34</v>
      </c>
      <c r="J100" s="274">
        <f t="shared" ref="J100:M100" si="21">SUM(J101:J102)</f>
        <v>4</v>
      </c>
      <c r="K100" s="274">
        <f t="shared" si="21"/>
        <v>16</v>
      </c>
      <c r="L100" s="274">
        <f t="shared" si="21"/>
        <v>13</v>
      </c>
      <c r="M100" s="275">
        <f t="shared" si="21"/>
        <v>1</v>
      </c>
    </row>
    <row r="101" spans="1:13" s="1" customFormat="1" ht="24.95" customHeight="1" x14ac:dyDescent="0.3">
      <c r="A101" s="506" t="s">
        <v>58</v>
      </c>
      <c r="B101" s="135" t="s">
        <v>281</v>
      </c>
      <c r="C101" s="136">
        <f>I101+D101</f>
        <v>2</v>
      </c>
      <c r="D101" s="134">
        <f>SUM(E101:H101)</f>
        <v>0</v>
      </c>
      <c r="E101" s="156"/>
      <c r="F101" s="156"/>
      <c r="G101" s="156"/>
      <c r="H101" s="174"/>
      <c r="I101" s="134">
        <f>SUM(J101:M101)</f>
        <v>2</v>
      </c>
      <c r="J101" s="157"/>
      <c r="K101" s="157">
        <v>1</v>
      </c>
      <c r="L101" s="157">
        <v>1</v>
      </c>
      <c r="M101" s="164"/>
    </row>
    <row r="102" spans="1:13" s="1" customFormat="1" ht="24.95" customHeight="1" x14ac:dyDescent="0.3">
      <c r="A102" s="507"/>
      <c r="B102" s="165" t="s">
        <v>250</v>
      </c>
      <c r="C102" s="166">
        <f t="shared" si="2"/>
        <v>32</v>
      </c>
      <c r="D102" s="168">
        <f t="shared" si="5"/>
        <v>0</v>
      </c>
      <c r="E102" s="167"/>
      <c r="F102" s="167"/>
      <c r="G102" s="167"/>
      <c r="H102" s="175"/>
      <c r="I102" s="168">
        <f t="shared" si="16"/>
        <v>32</v>
      </c>
      <c r="J102" s="169">
        <v>4</v>
      </c>
      <c r="K102" s="169">
        <v>15</v>
      </c>
      <c r="L102" s="169">
        <v>12</v>
      </c>
      <c r="M102" s="170">
        <v>1</v>
      </c>
    </row>
    <row r="103" spans="1:13" s="1" customFormat="1" ht="18.75" customHeight="1" x14ac:dyDescent="0.3">
      <c r="A103" s="21" t="s">
        <v>293</v>
      </c>
    </row>
    <row r="104" spans="1:13" s="1" customFormat="1" ht="5.25" customHeight="1" x14ac:dyDescent="0.3"/>
    <row r="105" spans="1:13" s="1" customFormat="1" x14ac:dyDescent="0.3"/>
    <row r="106" spans="1:13" s="1" customFormat="1" x14ac:dyDescent="0.3"/>
    <row r="107" spans="1:13" s="1" customFormat="1" x14ac:dyDescent="0.3"/>
    <row r="108" spans="1:13" s="1" customFormat="1" x14ac:dyDescent="0.3"/>
    <row r="109" spans="1:13" s="1" customFormat="1" x14ac:dyDescent="0.3"/>
    <row r="110" spans="1:13" s="1" customFormat="1" x14ac:dyDescent="0.3"/>
    <row r="111" spans="1:13" s="1" customFormat="1" x14ac:dyDescent="0.3"/>
    <row r="112" spans="1:13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pans="1:13" s="1" customFormat="1" x14ac:dyDescent="0.3"/>
    <row r="290" spans="1:13" s="1" customFormat="1" x14ac:dyDescent="0.3"/>
    <row r="291" spans="1:13" s="1" customFormat="1" x14ac:dyDescent="0.3"/>
    <row r="292" spans="1:13" s="1" customFormat="1" x14ac:dyDescent="0.3"/>
    <row r="293" spans="1:13" s="1" customFormat="1" x14ac:dyDescent="0.3"/>
    <row r="294" spans="1:13" s="1" customFormat="1" x14ac:dyDescent="0.3"/>
    <row r="295" spans="1:13" s="1" customFormat="1" x14ac:dyDescent="0.3"/>
    <row r="296" spans="1:13" s="1" customFormat="1" x14ac:dyDescent="0.3"/>
    <row r="297" spans="1:13" s="1" customFormat="1" x14ac:dyDescent="0.3"/>
    <row r="298" spans="1:13" s="1" customFormat="1" x14ac:dyDescent="0.3"/>
    <row r="299" spans="1:13" s="1" customFormat="1" x14ac:dyDescent="0.3"/>
    <row r="300" spans="1:13" s="1" customFormat="1" x14ac:dyDescent="0.3"/>
    <row r="301" spans="1:13" s="1" customFormat="1" x14ac:dyDescent="0.3"/>
    <row r="302" spans="1: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</sheetData>
  <mergeCells count="15">
    <mergeCell ref="A3:B3"/>
    <mergeCell ref="C3:C4"/>
    <mergeCell ref="D3:H3"/>
    <mergeCell ref="I3:M3"/>
    <mergeCell ref="A5:B5"/>
    <mergeCell ref="A6:B6"/>
    <mergeCell ref="A7:A9"/>
    <mergeCell ref="A10:A15"/>
    <mergeCell ref="A16:A36"/>
    <mergeCell ref="A37:A63"/>
    <mergeCell ref="A64:A85"/>
    <mergeCell ref="A86:A97"/>
    <mergeCell ref="A98:B98"/>
    <mergeCell ref="A100:B100"/>
    <mergeCell ref="A101:A102"/>
  </mergeCells>
  <phoneticPr fontId="21" type="noConversion"/>
  <printOptions horizontalCentered="1"/>
  <pageMargins left="0.27541667222976685" right="0.15722222626209259" top="0.74763888120651245" bottom="0.43291667103767395" header="0.51152777671813965" footer="0.2359722256660461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8CB3E4"/>
    <pageSetUpPr fitToPage="1"/>
  </sheetPr>
  <dimension ref="A1:H87"/>
  <sheetViews>
    <sheetView showGridLines="0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9.375" style="8" customWidth="1"/>
    <col min="2" max="2" width="30.125" style="8" customWidth="1"/>
    <col min="3" max="3" width="6.625" style="3" customWidth="1"/>
    <col min="4" max="4" width="12.25" style="9" customWidth="1"/>
    <col min="5" max="5" width="12.375" style="3" customWidth="1"/>
    <col min="6" max="6" width="10.25" style="3" customWidth="1"/>
    <col min="7" max="7" width="7" style="3" customWidth="1"/>
    <col min="8" max="204" width="9" style="3"/>
    <col min="205" max="205" width="6.75" style="3" customWidth="1"/>
    <col min="206" max="206" width="15.125" style="3" customWidth="1"/>
    <col min="207" max="223" width="5.375" style="3" customWidth="1"/>
    <col min="224" max="251" width="5" style="3" customWidth="1"/>
    <col min="252" max="460" width="9" style="3"/>
    <col min="461" max="461" width="6.75" style="3" customWidth="1"/>
    <col min="462" max="462" width="15.125" style="3" customWidth="1"/>
    <col min="463" max="479" width="5.375" style="3" customWidth="1"/>
    <col min="480" max="507" width="5" style="3" customWidth="1"/>
    <col min="508" max="716" width="9" style="3"/>
    <col min="717" max="717" width="6.75" style="3" customWidth="1"/>
    <col min="718" max="718" width="15.125" style="3" customWidth="1"/>
    <col min="719" max="735" width="5.375" style="3" customWidth="1"/>
    <col min="736" max="763" width="5" style="3" customWidth="1"/>
    <col min="764" max="972" width="9" style="3"/>
    <col min="973" max="973" width="6.75" style="3" customWidth="1"/>
    <col min="974" max="974" width="15.125" style="3" customWidth="1"/>
    <col min="975" max="991" width="5.375" style="3" customWidth="1"/>
    <col min="992" max="1019" width="5" style="3" customWidth="1"/>
    <col min="1020" max="1228" width="9" style="3"/>
    <col min="1229" max="1229" width="6.75" style="3" customWidth="1"/>
    <col min="1230" max="1230" width="15.125" style="3" customWidth="1"/>
    <col min="1231" max="1247" width="5.375" style="3" customWidth="1"/>
    <col min="1248" max="1275" width="5" style="3" customWidth="1"/>
    <col min="1276" max="1484" width="9" style="3"/>
    <col min="1485" max="1485" width="6.75" style="3" customWidth="1"/>
    <col min="1486" max="1486" width="15.125" style="3" customWidth="1"/>
    <col min="1487" max="1503" width="5.375" style="3" customWidth="1"/>
    <col min="1504" max="1531" width="5" style="3" customWidth="1"/>
    <col min="1532" max="1740" width="9" style="3"/>
    <col min="1741" max="1741" width="6.75" style="3" customWidth="1"/>
    <col min="1742" max="1742" width="15.125" style="3" customWidth="1"/>
    <col min="1743" max="1759" width="5.375" style="3" customWidth="1"/>
    <col min="1760" max="1787" width="5" style="3" customWidth="1"/>
    <col min="1788" max="1996" width="9" style="3"/>
    <col min="1997" max="1997" width="6.75" style="3" customWidth="1"/>
    <col min="1998" max="1998" width="15.125" style="3" customWidth="1"/>
    <col min="1999" max="2015" width="5.375" style="3" customWidth="1"/>
    <col min="2016" max="2043" width="5" style="3" customWidth="1"/>
    <col min="2044" max="2252" width="9" style="3"/>
    <col min="2253" max="2253" width="6.75" style="3" customWidth="1"/>
    <col min="2254" max="2254" width="15.125" style="3" customWidth="1"/>
    <col min="2255" max="2271" width="5.375" style="3" customWidth="1"/>
    <col min="2272" max="2299" width="5" style="3" customWidth="1"/>
    <col min="2300" max="2508" width="9" style="3"/>
    <col min="2509" max="2509" width="6.75" style="3" customWidth="1"/>
    <col min="2510" max="2510" width="15.125" style="3" customWidth="1"/>
    <col min="2511" max="2527" width="5.375" style="3" customWidth="1"/>
    <col min="2528" max="2555" width="5" style="3" customWidth="1"/>
    <col min="2556" max="2764" width="9" style="3"/>
    <col min="2765" max="2765" width="6.75" style="3" customWidth="1"/>
    <col min="2766" max="2766" width="15.125" style="3" customWidth="1"/>
    <col min="2767" max="2783" width="5.375" style="3" customWidth="1"/>
    <col min="2784" max="2811" width="5" style="3" customWidth="1"/>
    <col min="2812" max="3020" width="9" style="3"/>
    <col min="3021" max="3021" width="6.75" style="3" customWidth="1"/>
    <col min="3022" max="3022" width="15.125" style="3" customWidth="1"/>
    <col min="3023" max="3039" width="5.375" style="3" customWidth="1"/>
    <col min="3040" max="3067" width="5" style="3" customWidth="1"/>
    <col min="3068" max="3276" width="9" style="3"/>
    <col min="3277" max="3277" width="6.75" style="3" customWidth="1"/>
    <col min="3278" max="3278" width="15.125" style="3" customWidth="1"/>
    <col min="3279" max="3295" width="5.375" style="3" customWidth="1"/>
    <col min="3296" max="3323" width="5" style="3" customWidth="1"/>
    <col min="3324" max="3532" width="9" style="3"/>
    <col min="3533" max="3533" width="6.75" style="3" customWidth="1"/>
    <col min="3534" max="3534" width="15.125" style="3" customWidth="1"/>
    <col min="3535" max="3551" width="5.375" style="3" customWidth="1"/>
    <col min="3552" max="3579" width="5" style="3" customWidth="1"/>
    <col min="3580" max="3788" width="9" style="3"/>
    <col min="3789" max="3789" width="6.75" style="3" customWidth="1"/>
    <col min="3790" max="3790" width="15.125" style="3" customWidth="1"/>
    <col min="3791" max="3807" width="5.375" style="3" customWidth="1"/>
    <col min="3808" max="3835" width="5" style="3" customWidth="1"/>
    <col min="3836" max="4044" width="9" style="3"/>
    <col min="4045" max="4045" width="6.75" style="3" customWidth="1"/>
    <col min="4046" max="4046" width="15.125" style="3" customWidth="1"/>
    <col min="4047" max="4063" width="5.375" style="3" customWidth="1"/>
    <col min="4064" max="4091" width="5" style="3" customWidth="1"/>
    <col min="4092" max="4300" width="9" style="3"/>
    <col min="4301" max="4301" width="6.75" style="3" customWidth="1"/>
    <col min="4302" max="4302" width="15.125" style="3" customWidth="1"/>
    <col min="4303" max="4319" width="5.375" style="3" customWidth="1"/>
    <col min="4320" max="4347" width="5" style="3" customWidth="1"/>
    <col min="4348" max="4556" width="9" style="3"/>
    <col min="4557" max="4557" width="6.75" style="3" customWidth="1"/>
    <col min="4558" max="4558" width="15.125" style="3" customWidth="1"/>
    <col min="4559" max="4575" width="5.375" style="3" customWidth="1"/>
    <col min="4576" max="4603" width="5" style="3" customWidth="1"/>
    <col min="4604" max="4812" width="9" style="3"/>
    <col min="4813" max="4813" width="6.75" style="3" customWidth="1"/>
    <col min="4814" max="4814" width="15.125" style="3" customWidth="1"/>
    <col min="4815" max="4831" width="5.375" style="3" customWidth="1"/>
    <col min="4832" max="4859" width="5" style="3" customWidth="1"/>
    <col min="4860" max="5068" width="9" style="3"/>
    <col min="5069" max="5069" width="6.75" style="3" customWidth="1"/>
    <col min="5070" max="5070" width="15.125" style="3" customWidth="1"/>
    <col min="5071" max="5087" width="5.375" style="3" customWidth="1"/>
    <col min="5088" max="5115" width="5" style="3" customWidth="1"/>
    <col min="5116" max="5324" width="9" style="3"/>
    <col min="5325" max="5325" width="6.75" style="3" customWidth="1"/>
    <col min="5326" max="5326" width="15.125" style="3" customWidth="1"/>
    <col min="5327" max="5343" width="5.375" style="3" customWidth="1"/>
    <col min="5344" max="5371" width="5" style="3" customWidth="1"/>
    <col min="5372" max="5580" width="9" style="3"/>
    <col min="5581" max="5581" width="6.75" style="3" customWidth="1"/>
    <col min="5582" max="5582" width="15.125" style="3" customWidth="1"/>
    <col min="5583" max="5599" width="5.375" style="3" customWidth="1"/>
    <col min="5600" max="5627" width="5" style="3" customWidth="1"/>
    <col min="5628" max="5836" width="9" style="3"/>
    <col min="5837" max="5837" width="6.75" style="3" customWidth="1"/>
    <col min="5838" max="5838" width="15.125" style="3" customWidth="1"/>
    <col min="5839" max="5855" width="5.375" style="3" customWidth="1"/>
    <col min="5856" max="5883" width="5" style="3" customWidth="1"/>
    <col min="5884" max="6092" width="9" style="3"/>
    <col min="6093" max="6093" width="6.75" style="3" customWidth="1"/>
    <col min="6094" max="6094" width="15.125" style="3" customWidth="1"/>
    <col min="6095" max="6111" width="5.375" style="3" customWidth="1"/>
    <col min="6112" max="6139" width="5" style="3" customWidth="1"/>
    <col min="6140" max="6348" width="9" style="3"/>
    <col min="6349" max="6349" width="6.75" style="3" customWidth="1"/>
    <col min="6350" max="6350" width="15.125" style="3" customWidth="1"/>
    <col min="6351" max="6367" width="5.375" style="3" customWidth="1"/>
    <col min="6368" max="6395" width="5" style="3" customWidth="1"/>
    <col min="6396" max="6604" width="9" style="3"/>
    <col min="6605" max="6605" width="6.75" style="3" customWidth="1"/>
    <col min="6606" max="6606" width="15.125" style="3" customWidth="1"/>
    <col min="6607" max="6623" width="5.375" style="3" customWidth="1"/>
    <col min="6624" max="6651" width="5" style="3" customWidth="1"/>
    <col min="6652" max="6860" width="9" style="3"/>
    <col min="6861" max="6861" width="6.75" style="3" customWidth="1"/>
    <col min="6862" max="6862" width="15.125" style="3" customWidth="1"/>
    <col min="6863" max="6879" width="5.375" style="3" customWidth="1"/>
    <col min="6880" max="6907" width="5" style="3" customWidth="1"/>
    <col min="6908" max="7116" width="9" style="3"/>
    <col min="7117" max="7117" width="6.75" style="3" customWidth="1"/>
    <col min="7118" max="7118" width="15.125" style="3" customWidth="1"/>
    <col min="7119" max="7135" width="5.375" style="3" customWidth="1"/>
    <col min="7136" max="7163" width="5" style="3" customWidth="1"/>
    <col min="7164" max="7372" width="9" style="3"/>
    <col min="7373" max="7373" width="6.75" style="3" customWidth="1"/>
    <col min="7374" max="7374" width="15.125" style="3" customWidth="1"/>
    <col min="7375" max="7391" width="5.375" style="3" customWidth="1"/>
    <col min="7392" max="7419" width="5" style="3" customWidth="1"/>
    <col min="7420" max="7628" width="9" style="3"/>
    <col min="7629" max="7629" width="6.75" style="3" customWidth="1"/>
    <col min="7630" max="7630" width="15.125" style="3" customWidth="1"/>
    <col min="7631" max="7647" width="5.375" style="3" customWidth="1"/>
    <col min="7648" max="7675" width="5" style="3" customWidth="1"/>
    <col min="7676" max="7884" width="9" style="3"/>
    <col min="7885" max="7885" width="6.75" style="3" customWidth="1"/>
    <col min="7886" max="7886" width="15.125" style="3" customWidth="1"/>
    <col min="7887" max="7903" width="5.375" style="3" customWidth="1"/>
    <col min="7904" max="7931" width="5" style="3" customWidth="1"/>
    <col min="7932" max="8140" width="9" style="3"/>
    <col min="8141" max="8141" width="6.75" style="3" customWidth="1"/>
    <col min="8142" max="8142" width="15.125" style="3" customWidth="1"/>
    <col min="8143" max="8159" width="5.375" style="3" customWidth="1"/>
    <col min="8160" max="8187" width="5" style="3" customWidth="1"/>
    <col min="8188" max="8396" width="9" style="3"/>
    <col min="8397" max="8397" width="6.75" style="3" customWidth="1"/>
    <col min="8398" max="8398" width="15.125" style="3" customWidth="1"/>
    <col min="8399" max="8415" width="5.375" style="3" customWidth="1"/>
    <col min="8416" max="8443" width="5" style="3" customWidth="1"/>
    <col min="8444" max="8652" width="9" style="3"/>
    <col min="8653" max="8653" width="6.75" style="3" customWidth="1"/>
    <col min="8654" max="8654" width="15.125" style="3" customWidth="1"/>
    <col min="8655" max="8671" width="5.375" style="3" customWidth="1"/>
    <col min="8672" max="8699" width="5" style="3" customWidth="1"/>
    <col min="8700" max="8908" width="9" style="3"/>
    <col min="8909" max="8909" width="6.75" style="3" customWidth="1"/>
    <col min="8910" max="8910" width="15.125" style="3" customWidth="1"/>
    <col min="8911" max="8927" width="5.375" style="3" customWidth="1"/>
    <col min="8928" max="8955" width="5" style="3" customWidth="1"/>
    <col min="8956" max="9164" width="9" style="3"/>
    <col min="9165" max="9165" width="6.75" style="3" customWidth="1"/>
    <col min="9166" max="9166" width="15.125" style="3" customWidth="1"/>
    <col min="9167" max="9183" width="5.375" style="3" customWidth="1"/>
    <col min="9184" max="9211" width="5" style="3" customWidth="1"/>
    <col min="9212" max="9420" width="9" style="3"/>
    <col min="9421" max="9421" width="6.75" style="3" customWidth="1"/>
    <col min="9422" max="9422" width="15.125" style="3" customWidth="1"/>
    <col min="9423" max="9439" width="5.375" style="3" customWidth="1"/>
    <col min="9440" max="9467" width="5" style="3" customWidth="1"/>
    <col min="9468" max="9676" width="9" style="3"/>
    <col min="9677" max="9677" width="6.75" style="3" customWidth="1"/>
    <col min="9678" max="9678" width="15.125" style="3" customWidth="1"/>
    <col min="9679" max="9695" width="5.375" style="3" customWidth="1"/>
    <col min="9696" max="9723" width="5" style="3" customWidth="1"/>
    <col min="9724" max="9932" width="9" style="3"/>
    <col min="9933" max="9933" width="6.75" style="3" customWidth="1"/>
    <col min="9934" max="9934" width="15.125" style="3" customWidth="1"/>
    <col min="9935" max="9951" width="5.375" style="3" customWidth="1"/>
    <col min="9952" max="9979" width="5" style="3" customWidth="1"/>
    <col min="9980" max="10188" width="9" style="3"/>
    <col min="10189" max="10189" width="6.75" style="3" customWidth="1"/>
    <col min="10190" max="10190" width="15.125" style="3" customWidth="1"/>
    <col min="10191" max="10207" width="5.375" style="3" customWidth="1"/>
    <col min="10208" max="10235" width="5" style="3" customWidth="1"/>
    <col min="10236" max="10444" width="9" style="3"/>
    <col min="10445" max="10445" width="6.75" style="3" customWidth="1"/>
    <col min="10446" max="10446" width="15.125" style="3" customWidth="1"/>
    <col min="10447" max="10463" width="5.375" style="3" customWidth="1"/>
    <col min="10464" max="10491" width="5" style="3" customWidth="1"/>
    <col min="10492" max="10700" width="9" style="3"/>
    <col min="10701" max="10701" width="6.75" style="3" customWidth="1"/>
    <col min="10702" max="10702" width="15.125" style="3" customWidth="1"/>
    <col min="10703" max="10719" width="5.375" style="3" customWidth="1"/>
    <col min="10720" max="10747" width="5" style="3" customWidth="1"/>
    <col min="10748" max="10956" width="9" style="3"/>
    <col min="10957" max="10957" width="6.75" style="3" customWidth="1"/>
    <col min="10958" max="10958" width="15.125" style="3" customWidth="1"/>
    <col min="10959" max="10975" width="5.375" style="3" customWidth="1"/>
    <col min="10976" max="11003" width="5" style="3" customWidth="1"/>
    <col min="11004" max="11212" width="9" style="3"/>
    <col min="11213" max="11213" width="6.75" style="3" customWidth="1"/>
    <col min="11214" max="11214" width="15.125" style="3" customWidth="1"/>
    <col min="11215" max="11231" width="5.375" style="3" customWidth="1"/>
    <col min="11232" max="11259" width="5" style="3" customWidth="1"/>
    <col min="11260" max="11468" width="9" style="3"/>
    <col min="11469" max="11469" width="6.75" style="3" customWidth="1"/>
    <col min="11470" max="11470" width="15.125" style="3" customWidth="1"/>
    <col min="11471" max="11487" width="5.375" style="3" customWidth="1"/>
    <col min="11488" max="11515" width="5" style="3" customWidth="1"/>
    <col min="11516" max="11724" width="9" style="3"/>
    <col min="11725" max="11725" width="6.75" style="3" customWidth="1"/>
    <col min="11726" max="11726" width="15.125" style="3" customWidth="1"/>
    <col min="11727" max="11743" width="5.375" style="3" customWidth="1"/>
    <col min="11744" max="11771" width="5" style="3" customWidth="1"/>
    <col min="11772" max="11980" width="9" style="3"/>
    <col min="11981" max="11981" width="6.75" style="3" customWidth="1"/>
    <col min="11982" max="11982" width="15.125" style="3" customWidth="1"/>
    <col min="11983" max="11999" width="5.375" style="3" customWidth="1"/>
    <col min="12000" max="12027" width="5" style="3" customWidth="1"/>
    <col min="12028" max="12236" width="9" style="3"/>
    <col min="12237" max="12237" width="6.75" style="3" customWidth="1"/>
    <col min="12238" max="12238" width="15.125" style="3" customWidth="1"/>
    <col min="12239" max="12255" width="5.375" style="3" customWidth="1"/>
    <col min="12256" max="12283" width="5" style="3" customWidth="1"/>
    <col min="12284" max="12492" width="9" style="3"/>
    <col min="12493" max="12493" width="6.75" style="3" customWidth="1"/>
    <col min="12494" max="12494" width="15.125" style="3" customWidth="1"/>
    <col min="12495" max="12511" width="5.375" style="3" customWidth="1"/>
    <col min="12512" max="12539" width="5" style="3" customWidth="1"/>
    <col min="12540" max="12748" width="9" style="3"/>
    <col min="12749" max="12749" width="6.75" style="3" customWidth="1"/>
    <col min="12750" max="12750" width="15.125" style="3" customWidth="1"/>
    <col min="12751" max="12767" width="5.375" style="3" customWidth="1"/>
    <col min="12768" max="12795" width="5" style="3" customWidth="1"/>
    <col min="12796" max="13004" width="9" style="3"/>
    <col min="13005" max="13005" width="6.75" style="3" customWidth="1"/>
    <col min="13006" max="13006" width="15.125" style="3" customWidth="1"/>
    <col min="13007" max="13023" width="5.375" style="3" customWidth="1"/>
    <col min="13024" max="13051" width="5" style="3" customWidth="1"/>
    <col min="13052" max="13260" width="9" style="3"/>
    <col min="13261" max="13261" width="6.75" style="3" customWidth="1"/>
    <col min="13262" max="13262" width="15.125" style="3" customWidth="1"/>
    <col min="13263" max="13279" width="5.375" style="3" customWidth="1"/>
    <col min="13280" max="13307" width="5" style="3" customWidth="1"/>
    <col min="13308" max="13516" width="9" style="3"/>
    <col min="13517" max="13517" width="6.75" style="3" customWidth="1"/>
    <col min="13518" max="13518" width="15.125" style="3" customWidth="1"/>
    <col min="13519" max="13535" width="5.375" style="3" customWidth="1"/>
    <col min="13536" max="13563" width="5" style="3" customWidth="1"/>
    <col min="13564" max="13772" width="9" style="3"/>
    <col min="13773" max="13773" width="6.75" style="3" customWidth="1"/>
    <col min="13774" max="13774" width="15.125" style="3" customWidth="1"/>
    <col min="13775" max="13791" width="5.375" style="3" customWidth="1"/>
    <col min="13792" max="13819" width="5" style="3" customWidth="1"/>
    <col min="13820" max="14028" width="9" style="3"/>
    <col min="14029" max="14029" width="6.75" style="3" customWidth="1"/>
    <col min="14030" max="14030" width="15.125" style="3" customWidth="1"/>
    <col min="14031" max="14047" width="5.375" style="3" customWidth="1"/>
    <col min="14048" max="14075" width="5" style="3" customWidth="1"/>
    <col min="14076" max="14284" width="9" style="3"/>
    <col min="14285" max="14285" width="6.75" style="3" customWidth="1"/>
    <col min="14286" max="14286" width="15.125" style="3" customWidth="1"/>
    <col min="14287" max="14303" width="5.375" style="3" customWidth="1"/>
    <col min="14304" max="14331" width="5" style="3" customWidth="1"/>
    <col min="14332" max="14540" width="9" style="3"/>
    <col min="14541" max="14541" width="6.75" style="3" customWidth="1"/>
    <col min="14542" max="14542" width="15.125" style="3" customWidth="1"/>
    <col min="14543" max="14559" width="5.375" style="3" customWidth="1"/>
    <col min="14560" max="14587" width="5" style="3" customWidth="1"/>
    <col min="14588" max="14796" width="9" style="3"/>
    <col min="14797" max="14797" width="6.75" style="3" customWidth="1"/>
    <col min="14798" max="14798" width="15.125" style="3" customWidth="1"/>
    <col min="14799" max="14815" width="5.375" style="3" customWidth="1"/>
    <col min="14816" max="14843" width="5" style="3" customWidth="1"/>
    <col min="14844" max="15052" width="9" style="3"/>
    <col min="15053" max="15053" width="6.75" style="3" customWidth="1"/>
    <col min="15054" max="15054" width="15.125" style="3" customWidth="1"/>
    <col min="15055" max="15071" width="5.375" style="3" customWidth="1"/>
    <col min="15072" max="15099" width="5" style="3" customWidth="1"/>
    <col min="15100" max="15308" width="9" style="3"/>
    <col min="15309" max="15309" width="6.75" style="3" customWidth="1"/>
    <col min="15310" max="15310" width="15.125" style="3" customWidth="1"/>
    <col min="15311" max="15327" width="5.375" style="3" customWidth="1"/>
    <col min="15328" max="15355" width="5" style="3" customWidth="1"/>
    <col min="15356" max="15564" width="9" style="3"/>
    <col min="15565" max="15565" width="6.75" style="3" customWidth="1"/>
    <col min="15566" max="15566" width="15.125" style="3" customWidth="1"/>
    <col min="15567" max="15583" width="5.375" style="3" customWidth="1"/>
    <col min="15584" max="15611" width="5" style="3" customWidth="1"/>
    <col min="15612" max="15820" width="9" style="3"/>
    <col min="15821" max="15821" width="6.75" style="3" customWidth="1"/>
    <col min="15822" max="15822" width="15.125" style="3" customWidth="1"/>
    <col min="15823" max="15839" width="5.375" style="3" customWidth="1"/>
    <col min="15840" max="15867" width="5" style="3" customWidth="1"/>
    <col min="15868" max="16076" width="9" style="3"/>
    <col min="16077" max="16077" width="6.75" style="3" customWidth="1"/>
    <col min="16078" max="16078" width="15.125" style="3" customWidth="1"/>
    <col min="16079" max="16095" width="5.375" style="3" customWidth="1"/>
    <col min="16096" max="16123" width="5" style="3" customWidth="1"/>
    <col min="16124" max="16384" width="9" style="3"/>
  </cols>
  <sheetData>
    <row r="1" spans="1:6" ht="14.25" customHeight="1" x14ac:dyDescent="0.15">
      <c r="A1" s="192" t="s">
        <v>473</v>
      </c>
      <c r="B1" s="205"/>
      <c r="C1" s="11"/>
      <c r="D1" s="11"/>
      <c r="E1" s="11"/>
      <c r="F1" s="11"/>
    </row>
    <row r="2" spans="1:6" s="1" customFormat="1" ht="30" customHeight="1" x14ac:dyDescent="0.3">
      <c r="A2" s="10" t="s">
        <v>311</v>
      </c>
      <c r="B2" s="10"/>
      <c r="C2" s="10"/>
      <c r="D2" s="10"/>
      <c r="E2" s="10"/>
      <c r="F2" s="10"/>
    </row>
    <row r="3" spans="1:6" s="1" customFormat="1" ht="23.25" customHeight="1" x14ac:dyDescent="0.3">
      <c r="A3" s="520" t="s">
        <v>337</v>
      </c>
      <c r="B3" s="523"/>
      <c r="C3" s="519" t="s">
        <v>398</v>
      </c>
      <c r="D3" s="520"/>
      <c r="E3" s="521"/>
      <c r="F3" s="522"/>
    </row>
    <row r="4" spans="1:6" s="1" customFormat="1" ht="74.25" customHeight="1" x14ac:dyDescent="0.3">
      <c r="A4" s="243" t="s">
        <v>303</v>
      </c>
      <c r="B4" s="244" t="s">
        <v>397</v>
      </c>
      <c r="C4" s="493"/>
      <c r="D4" s="247" t="s">
        <v>2</v>
      </c>
      <c r="E4" s="248" t="s">
        <v>10</v>
      </c>
      <c r="F4" s="249" t="s">
        <v>33</v>
      </c>
    </row>
    <row r="5" spans="1:6" s="1" customFormat="1" ht="24.95" customHeight="1" x14ac:dyDescent="0.3">
      <c r="A5" s="524" t="s">
        <v>326</v>
      </c>
      <c r="B5" s="525"/>
      <c r="C5" s="288">
        <f t="shared" ref="C5:F5" si="0">C6</f>
        <v>91</v>
      </c>
      <c r="D5" s="289">
        <f t="shared" si="0"/>
        <v>19</v>
      </c>
      <c r="E5" s="290">
        <f t="shared" si="0"/>
        <v>52</v>
      </c>
      <c r="F5" s="291">
        <f t="shared" si="0"/>
        <v>20</v>
      </c>
    </row>
    <row r="6" spans="1:6" s="1" customFormat="1" ht="23.1" customHeight="1" x14ac:dyDescent="0.3">
      <c r="A6" s="526" t="s">
        <v>320</v>
      </c>
      <c r="B6" s="527"/>
      <c r="C6" s="276">
        <f t="shared" ref="C6:F6" si="1">C7+C9+C16+C35+C52+C73</f>
        <v>91</v>
      </c>
      <c r="D6" s="277">
        <f>D7+D9+D16+D35+D52+D73</f>
        <v>19</v>
      </c>
      <c r="E6" s="278">
        <f t="shared" si="1"/>
        <v>52</v>
      </c>
      <c r="F6" s="279">
        <f t="shared" si="1"/>
        <v>20</v>
      </c>
    </row>
    <row r="7" spans="1:6" s="1" customFormat="1" ht="23.1" customHeight="1" x14ac:dyDescent="0.3">
      <c r="A7" s="498" t="s">
        <v>203</v>
      </c>
      <c r="B7" s="131" t="s">
        <v>335</v>
      </c>
      <c r="C7" s="189">
        <f t="shared" ref="C7:F7" si="2">C8</f>
        <v>1</v>
      </c>
      <c r="D7" s="176">
        <f t="shared" si="2"/>
        <v>1</v>
      </c>
      <c r="E7" s="177">
        <f t="shared" si="2"/>
        <v>0</v>
      </c>
      <c r="F7" s="180">
        <f t="shared" si="2"/>
        <v>0</v>
      </c>
    </row>
    <row r="8" spans="1:6" s="1" customFormat="1" ht="23.1" customHeight="1" x14ac:dyDescent="0.3">
      <c r="A8" s="500"/>
      <c r="B8" s="135" t="s">
        <v>252</v>
      </c>
      <c r="C8" s="189">
        <f>SUM(D8:F8)</f>
        <v>1</v>
      </c>
      <c r="D8" s="186">
        <v>1</v>
      </c>
      <c r="E8" s="178"/>
      <c r="F8" s="181"/>
    </row>
    <row r="9" spans="1:6" s="1" customFormat="1" ht="23.1" customHeight="1" x14ac:dyDescent="0.3">
      <c r="A9" s="511" t="s">
        <v>204</v>
      </c>
      <c r="B9" s="131" t="s">
        <v>335</v>
      </c>
      <c r="C9" s="189">
        <f t="shared" ref="C9:F9" si="3">SUM(C10:C15)</f>
        <v>3</v>
      </c>
      <c r="D9" s="176">
        <f>SUM(D10:D15)</f>
        <v>1</v>
      </c>
      <c r="E9" s="177">
        <f t="shared" si="3"/>
        <v>1</v>
      </c>
      <c r="F9" s="180">
        <f t="shared" si="3"/>
        <v>1</v>
      </c>
    </row>
    <row r="10" spans="1:6" s="1" customFormat="1" ht="23.1" customHeight="1" x14ac:dyDescent="0.3">
      <c r="A10" s="512"/>
      <c r="B10" s="135" t="s">
        <v>213</v>
      </c>
      <c r="C10" s="189">
        <f t="shared" ref="C10:C15" si="4">SUM(D10:F10)</f>
        <v>1</v>
      </c>
      <c r="D10" s="186">
        <v>1</v>
      </c>
      <c r="E10" s="178"/>
      <c r="F10" s="181"/>
    </row>
    <row r="11" spans="1:6" s="1" customFormat="1" ht="23.1" customHeight="1" x14ac:dyDescent="0.3">
      <c r="A11" s="512"/>
      <c r="B11" s="135" t="s">
        <v>205</v>
      </c>
      <c r="C11" s="189">
        <f t="shared" si="4"/>
        <v>0</v>
      </c>
      <c r="D11" s="186"/>
      <c r="E11" s="178"/>
      <c r="F11" s="181"/>
    </row>
    <row r="12" spans="1:6" s="1" customFormat="1" ht="23.1" customHeight="1" x14ac:dyDescent="0.3">
      <c r="A12" s="512"/>
      <c r="B12" s="135" t="s">
        <v>247</v>
      </c>
      <c r="C12" s="189">
        <f t="shared" si="4"/>
        <v>0</v>
      </c>
      <c r="D12" s="186"/>
      <c r="E12" s="178"/>
      <c r="F12" s="181"/>
    </row>
    <row r="13" spans="1:6" s="1" customFormat="1" ht="23.25" customHeight="1" x14ac:dyDescent="0.3">
      <c r="A13" s="512"/>
      <c r="B13" s="135" t="s">
        <v>373</v>
      </c>
      <c r="C13" s="189">
        <f t="shared" si="4"/>
        <v>1</v>
      </c>
      <c r="D13" s="186"/>
      <c r="E13" s="178"/>
      <c r="F13" s="181">
        <v>1</v>
      </c>
    </row>
    <row r="14" spans="1:6" s="1" customFormat="1" ht="23.1" customHeight="1" x14ac:dyDescent="0.3">
      <c r="A14" s="512"/>
      <c r="B14" s="135" t="s">
        <v>93</v>
      </c>
      <c r="C14" s="189">
        <f t="shared" si="4"/>
        <v>1</v>
      </c>
      <c r="D14" s="186"/>
      <c r="E14" s="178">
        <v>1</v>
      </c>
      <c r="F14" s="181"/>
    </row>
    <row r="15" spans="1:6" s="1" customFormat="1" ht="23.1" customHeight="1" x14ac:dyDescent="0.3">
      <c r="A15" s="513"/>
      <c r="B15" s="135" t="s">
        <v>87</v>
      </c>
      <c r="C15" s="189">
        <f t="shared" si="4"/>
        <v>0</v>
      </c>
      <c r="D15" s="186"/>
      <c r="E15" s="178"/>
      <c r="F15" s="181"/>
    </row>
    <row r="16" spans="1:6" s="1" customFormat="1" ht="23.1" customHeight="1" x14ac:dyDescent="0.3">
      <c r="A16" s="511" t="s">
        <v>212</v>
      </c>
      <c r="B16" s="131" t="s">
        <v>335</v>
      </c>
      <c r="C16" s="189">
        <f t="shared" ref="C16:F16" si="5">SUM(C17:C34)</f>
        <v>17</v>
      </c>
      <c r="D16" s="176">
        <f t="shared" si="5"/>
        <v>5</v>
      </c>
      <c r="E16" s="176">
        <f t="shared" si="5"/>
        <v>9</v>
      </c>
      <c r="F16" s="182">
        <f t="shared" si="5"/>
        <v>3</v>
      </c>
    </row>
    <row r="17" spans="1:6" s="1" customFormat="1" ht="23.1" customHeight="1" x14ac:dyDescent="0.3">
      <c r="A17" s="512"/>
      <c r="B17" s="135" t="s">
        <v>213</v>
      </c>
      <c r="C17" s="189">
        <f t="shared" ref="C17:C28" si="6">SUM(D17:F17)</f>
        <v>2</v>
      </c>
      <c r="D17" s="186">
        <v>2</v>
      </c>
      <c r="E17" s="178"/>
      <c r="F17" s="181"/>
    </row>
    <row r="18" spans="1:6" s="1" customFormat="1" ht="23.1" customHeight="1" x14ac:dyDescent="0.3">
      <c r="A18" s="512"/>
      <c r="B18" s="135" t="s">
        <v>205</v>
      </c>
      <c r="C18" s="189">
        <f t="shared" si="6"/>
        <v>1</v>
      </c>
      <c r="D18" s="186"/>
      <c r="E18" s="178">
        <v>1</v>
      </c>
      <c r="F18" s="181"/>
    </row>
    <row r="19" spans="1:6" s="1" customFormat="1" ht="23.1" customHeight="1" x14ac:dyDescent="0.3">
      <c r="A19" s="512"/>
      <c r="B19" s="135" t="s">
        <v>220</v>
      </c>
      <c r="C19" s="189">
        <f t="shared" si="6"/>
        <v>0</v>
      </c>
      <c r="D19" s="186"/>
      <c r="E19" s="178"/>
      <c r="F19" s="181"/>
    </row>
    <row r="20" spans="1:6" s="1" customFormat="1" ht="23.1" customHeight="1" x14ac:dyDescent="0.3">
      <c r="A20" s="512"/>
      <c r="B20" s="135" t="s">
        <v>253</v>
      </c>
      <c r="C20" s="189">
        <f t="shared" si="6"/>
        <v>1</v>
      </c>
      <c r="D20" s="186"/>
      <c r="E20" s="178">
        <v>1</v>
      </c>
      <c r="F20" s="181"/>
    </row>
    <row r="21" spans="1:6" s="1" customFormat="1" ht="23.1" customHeight="1" x14ac:dyDescent="0.3">
      <c r="A21" s="512"/>
      <c r="B21" s="135" t="s">
        <v>264</v>
      </c>
      <c r="C21" s="189">
        <f t="shared" si="6"/>
        <v>0</v>
      </c>
      <c r="D21" s="186"/>
      <c r="E21" s="178"/>
      <c r="F21" s="181"/>
    </row>
    <row r="22" spans="1:6" s="1" customFormat="1" ht="23.1" customHeight="1" x14ac:dyDescent="0.3">
      <c r="A22" s="512"/>
      <c r="B22" s="135" t="s">
        <v>247</v>
      </c>
      <c r="C22" s="189">
        <f t="shared" si="6"/>
        <v>1</v>
      </c>
      <c r="D22" s="186"/>
      <c r="E22" s="419">
        <v>1</v>
      </c>
      <c r="F22" s="181"/>
    </row>
    <row r="23" spans="1:6" s="1" customFormat="1" ht="23.1" customHeight="1" x14ac:dyDescent="0.3">
      <c r="A23" s="512"/>
      <c r="B23" s="135" t="s">
        <v>239</v>
      </c>
      <c r="C23" s="189">
        <f t="shared" si="6"/>
        <v>0</v>
      </c>
      <c r="D23" s="186"/>
      <c r="E23" s="178"/>
      <c r="F23" s="181"/>
    </row>
    <row r="24" spans="1:6" s="1" customFormat="1" ht="23.1" customHeight="1" x14ac:dyDescent="0.3">
      <c r="A24" s="512"/>
      <c r="B24" s="135" t="s">
        <v>244</v>
      </c>
      <c r="C24" s="189">
        <f t="shared" si="6"/>
        <v>0</v>
      </c>
      <c r="D24" s="186"/>
      <c r="E24" s="178"/>
      <c r="F24" s="181"/>
    </row>
    <row r="25" spans="1:6" s="1" customFormat="1" ht="23.1" customHeight="1" x14ac:dyDescent="0.3">
      <c r="A25" s="512"/>
      <c r="B25" s="135" t="s">
        <v>287</v>
      </c>
      <c r="C25" s="189">
        <f t="shared" si="6"/>
        <v>1</v>
      </c>
      <c r="D25" s="186">
        <v>1</v>
      </c>
      <c r="E25" s="178"/>
      <c r="F25" s="181"/>
    </row>
    <row r="26" spans="1:6" s="1" customFormat="1" ht="23.1" customHeight="1" x14ac:dyDescent="0.3">
      <c r="A26" s="512"/>
      <c r="B26" s="135" t="s">
        <v>263</v>
      </c>
      <c r="C26" s="189">
        <f t="shared" si="6"/>
        <v>1</v>
      </c>
      <c r="D26" s="186"/>
      <c r="E26" s="178">
        <v>1</v>
      </c>
      <c r="F26" s="181"/>
    </row>
    <row r="27" spans="1:6" s="1" customFormat="1" ht="23.1" customHeight="1" x14ac:dyDescent="0.3">
      <c r="A27" s="512"/>
      <c r="B27" s="135" t="s">
        <v>284</v>
      </c>
      <c r="C27" s="189">
        <f t="shared" si="6"/>
        <v>0</v>
      </c>
      <c r="D27" s="186"/>
      <c r="E27" s="178"/>
      <c r="F27" s="181"/>
    </row>
    <row r="28" spans="1:6" s="1" customFormat="1" ht="20.25" customHeight="1" x14ac:dyDescent="0.3">
      <c r="A28" s="512"/>
      <c r="B28" s="135" t="s">
        <v>86</v>
      </c>
      <c r="C28" s="189">
        <f t="shared" si="6"/>
        <v>1</v>
      </c>
      <c r="D28" s="186">
        <v>1</v>
      </c>
      <c r="E28" s="178"/>
      <c r="F28" s="181"/>
    </row>
    <row r="29" spans="1:6" s="1" customFormat="1" ht="20.25" customHeight="1" x14ac:dyDescent="0.3">
      <c r="A29" s="512"/>
      <c r="B29" s="135" t="s">
        <v>93</v>
      </c>
      <c r="C29" s="189">
        <f t="shared" ref="C29:C32" si="7">SUM(D29:F29)</f>
        <v>1</v>
      </c>
      <c r="D29" s="186"/>
      <c r="E29" s="178">
        <v>1</v>
      </c>
      <c r="F29" s="181"/>
    </row>
    <row r="30" spans="1:6" s="1" customFormat="1" ht="20.25" customHeight="1" x14ac:dyDescent="0.3">
      <c r="A30" s="512"/>
      <c r="B30" s="135" t="s">
        <v>150</v>
      </c>
      <c r="C30" s="189">
        <f t="shared" si="7"/>
        <v>1</v>
      </c>
      <c r="D30" s="186">
        <v>1</v>
      </c>
      <c r="E30" s="178"/>
      <c r="F30" s="181"/>
    </row>
    <row r="31" spans="1:6" s="1" customFormat="1" ht="20.25" customHeight="1" x14ac:dyDescent="0.3">
      <c r="A31" s="512"/>
      <c r="B31" s="135" t="s">
        <v>87</v>
      </c>
      <c r="C31" s="189">
        <f t="shared" si="7"/>
        <v>2</v>
      </c>
      <c r="D31" s="186"/>
      <c r="E31" s="178">
        <v>1</v>
      </c>
      <c r="F31" s="181">
        <v>1</v>
      </c>
    </row>
    <row r="32" spans="1:6" s="1" customFormat="1" ht="20.25" customHeight="1" x14ac:dyDescent="0.3">
      <c r="A32" s="512"/>
      <c r="B32" s="135" t="s">
        <v>191</v>
      </c>
      <c r="C32" s="189">
        <f t="shared" si="7"/>
        <v>3</v>
      </c>
      <c r="D32" s="186"/>
      <c r="E32" s="178">
        <v>3</v>
      </c>
      <c r="F32" s="181"/>
    </row>
    <row r="33" spans="1:6" s="1" customFormat="1" ht="20.25" customHeight="1" x14ac:dyDescent="0.3">
      <c r="A33" s="512"/>
      <c r="B33" s="135" t="s">
        <v>105</v>
      </c>
      <c r="C33" s="189">
        <f>SUM(D33:F33)</f>
        <v>0</v>
      </c>
      <c r="D33" s="186"/>
      <c r="E33" s="178"/>
      <c r="F33" s="181"/>
    </row>
    <row r="34" spans="1:6" s="1" customFormat="1" ht="20.25" customHeight="1" x14ac:dyDescent="0.3">
      <c r="A34" s="513"/>
      <c r="B34" s="135" t="s">
        <v>99</v>
      </c>
      <c r="C34" s="189">
        <f>SUM(D34:F34)</f>
        <v>2</v>
      </c>
      <c r="D34" s="186"/>
      <c r="E34" s="178"/>
      <c r="F34" s="181">
        <v>2</v>
      </c>
    </row>
    <row r="35" spans="1:6" s="1" customFormat="1" ht="20.25" customHeight="1" x14ac:dyDescent="0.3">
      <c r="A35" s="511" t="s">
        <v>207</v>
      </c>
      <c r="B35" s="131" t="s">
        <v>335</v>
      </c>
      <c r="C35" s="189">
        <f t="shared" ref="C35:F35" si="8">SUM(C36:C51)</f>
        <v>23</v>
      </c>
      <c r="D35" s="176">
        <f t="shared" si="8"/>
        <v>4</v>
      </c>
      <c r="E35" s="177">
        <f t="shared" si="8"/>
        <v>13</v>
      </c>
      <c r="F35" s="180">
        <f t="shared" si="8"/>
        <v>6</v>
      </c>
    </row>
    <row r="36" spans="1:6" s="1" customFormat="1" ht="20.25" customHeight="1" x14ac:dyDescent="0.3">
      <c r="A36" s="512"/>
      <c r="B36" s="135" t="s">
        <v>213</v>
      </c>
      <c r="C36" s="189">
        <f t="shared" ref="C36:C47" si="9">SUM(D36:F36)</f>
        <v>2</v>
      </c>
      <c r="D36" s="186">
        <v>2</v>
      </c>
      <c r="E36" s="178"/>
      <c r="F36" s="181"/>
    </row>
    <row r="37" spans="1:6" s="1" customFormat="1" ht="20.25" customHeight="1" x14ac:dyDescent="0.3">
      <c r="A37" s="512"/>
      <c r="B37" s="135" t="s">
        <v>219</v>
      </c>
      <c r="C37" s="189">
        <f t="shared" si="9"/>
        <v>3</v>
      </c>
      <c r="D37" s="186"/>
      <c r="E37" s="178">
        <v>3</v>
      </c>
      <c r="F37" s="181"/>
    </row>
    <row r="38" spans="1:6" s="1" customFormat="1" ht="20.25" customHeight="1" x14ac:dyDescent="0.3">
      <c r="A38" s="512"/>
      <c r="B38" s="135" t="s">
        <v>217</v>
      </c>
      <c r="C38" s="189">
        <f t="shared" si="9"/>
        <v>0</v>
      </c>
      <c r="D38" s="186"/>
      <c r="E38" s="178"/>
      <c r="F38" s="181"/>
    </row>
    <row r="39" spans="1:6" s="1" customFormat="1" ht="20.25" customHeight="1" x14ac:dyDescent="0.3">
      <c r="A39" s="512"/>
      <c r="B39" s="135" t="s">
        <v>205</v>
      </c>
      <c r="C39" s="189">
        <f t="shared" si="9"/>
        <v>3</v>
      </c>
      <c r="D39" s="186"/>
      <c r="E39" s="178">
        <v>2</v>
      </c>
      <c r="F39" s="181">
        <v>1</v>
      </c>
    </row>
    <row r="40" spans="1:6" s="1" customFormat="1" ht="20.25" customHeight="1" x14ac:dyDescent="0.3">
      <c r="A40" s="512"/>
      <c r="B40" s="135" t="s">
        <v>220</v>
      </c>
      <c r="C40" s="189">
        <f t="shared" si="9"/>
        <v>0</v>
      </c>
      <c r="D40" s="186"/>
      <c r="E40" s="178"/>
      <c r="F40" s="181"/>
    </row>
    <row r="41" spans="1:6" s="1" customFormat="1" ht="20.25" customHeight="1" x14ac:dyDescent="0.3">
      <c r="A41" s="512"/>
      <c r="B41" s="135" t="s">
        <v>264</v>
      </c>
      <c r="C41" s="189">
        <f t="shared" si="9"/>
        <v>1</v>
      </c>
      <c r="D41" s="186"/>
      <c r="E41" s="419">
        <v>1</v>
      </c>
      <c r="F41" s="181"/>
    </row>
    <row r="42" spans="1:6" s="1" customFormat="1" ht="20.25" customHeight="1" x14ac:dyDescent="0.3">
      <c r="A42" s="512"/>
      <c r="B42" s="135" t="s">
        <v>274</v>
      </c>
      <c r="C42" s="189">
        <f t="shared" si="9"/>
        <v>2</v>
      </c>
      <c r="D42" s="186"/>
      <c r="E42" s="178">
        <v>1</v>
      </c>
      <c r="F42" s="181">
        <v>1</v>
      </c>
    </row>
    <row r="43" spans="1:6" s="1" customFormat="1" ht="20.25" customHeight="1" x14ac:dyDescent="0.3">
      <c r="A43" s="512"/>
      <c r="B43" s="135" t="s">
        <v>263</v>
      </c>
      <c r="C43" s="189">
        <f t="shared" si="9"/>
        <v>1</v>
      </c>
      <c r="D43" s="186"/>
      <c r="E43" s="178">
        <v>1</v>
      </c>
      <c r="F43" s="181"/>
    </row>
    <row r="44" spans="1:6" s="1" customFormat="1" ht="20.25" customHeight="1" x14ac:dyDescent="0.3">
      <c r="A44" s="512"/>
      <c r="B44" s="135" t="s">
        <v>352</v>
      </c>
      <c r="C44" s="189">
        <f t="shared" si="9"/>
        <v>2</v>
      </c>
      <c r="D44" s="186"/>
      <c r="E44" s="178">
        <v>2</v>
      </c>
      <c r="F44" s="181"/>
    </row>
    <row r="45" spans="1:6" s="1" customFormat="1" ht="20.25" customHeight="1" x14ac:dyDescent="0.3">
      <c r="A45" s="512"/>
      <c r="B45" s="135" t="s">
        <v>346</v>
      </c>
      <c r="C45" s="189">
        <f t="shared" si="9"/>
        <v>1</v>
      </c>
      <c r="D45" s="186"/>
      <c r="E45" s="178">
        <v>1</v>
      </c>
      <c r="F45" s="181"/>
    </row>
    <row r="46" spans="1:6" s="1" customFormat="1" ht="20.25" customHeight="1" x14ac:dyDescent="0.3">
      <c r="A46" s="512"/>
      <c r="B46" s="135" t="s">
        <v>146</v>
      </c>
      <c r="C46" s="189">
        <f t="shared" si="9"/>
        <v>1</v>
      </c>
      <c r="D46" s="186">
        <v>1</v>
      </c>
      <c r="E46" s="178"/>
      <c r="F46" s="181"/>
    </row>
    <row r="47" spans="1:6" s="1" customFormat="1" ht="20.25" customHeight="1" x14ac:dyDescent="0.3">
      <c r="A47" s="512"/>
      <c r="B47" s="135" t="s">
        <v>86</v>
      </c>
      <c r="C47" s="189">
        <f t="shared" si="9"/>
        <v>1</v>
      </c>
      <c r="D47" s="186">
        <v>1</v>
      </c>
      <c r="E47" s="178"/>
      <c r="F47" s="181"/>
    </row>
    <row r="48" spans="1:6" s="1" customFormat="1" ht="20.25" customHeight="1" x14ac:dyDescent="0.3">
      <c r="A48" s="512"/>
      <c r="B48" s="135" t="s">
        <v>93</v>
      </c>
      <c r="C48" s="189">
        <f t="shared" ref="C48:C50" si="10">SUM(D48:F48)</f>
        <v>2</v>
      </c>
      <c r="D48" s="186"/>
      <c r="E48" s="178">
        <v>1</v>
      </c>
      <c r="F48" s="181">
        <v>1</v>
      </c>
    </row>
    <row r="49" spans="1:6" s="1" customFormat="1" ht="20.25" customHeight="1" x14ac:dyDescent="0.3">
      <c r="A49" s="512"/>
      <c r="B49" s="135" t="s">
        <v>87</v>
      </c>
      <c r="C49" s="189">
        <f t="shared" si="10"/>
        <v>1</v>
      </c>
      <c r="D49" s="186"/>
      <c r="E49" s="178">
        <v>1</v>
      </c>
      <c r="F49" s="181"/>
    </row>
    <row r="50" spans="1:6" s="1" customFormat="1" ht="20.25" customHeight="1" x14ac:dyDescent="0.3">
      <c r="A50" s="512"/>
      <c r="B50" s="135" t="s">
        <v>99</v>
      </c>
      <c r="C50" s="189">
        <f t="shared" si="10"/>
        <v>2</v>
      </c>
      <c r="D50" s="186"/>
      <c r="E50" s="178"/>
      <c r="F50" s="181">
        <v>2</v>
      </c>
    </row>
    <row r="51" spans="1:6" s="1" customFormat="1" ht="20.25" customHeight="1" x14ac:dyDescent="0.3">
      <c r="A51" s="512"/>
      <c r="B51" s="135" t="s">
        <v>230</v>
      </c>
      <c r="C51" s="189">
        <f>SUM(D51:F51)</f>
        <v>1</v>
      </c>
      <c r="D51" s="186"/>
      <c r="E51" s="178"/>
      <c r="F51" s="181">
        <v>1</v>
      </c>
    </row>
    <row r="52" spans="1:6" s="1" customFormat="1" ht="20.25" customHeight="1" x14ac:dyDescent="0.3">
      <c r="A52" s="498" t="s">
        <v>210</v>
      </c>
      <c r="B52" s="131" t="s">
        <v>335</v>
      </c>
      <c r="C52" s="189">
        <f t="shared" ref="C52:F52" si="11">SUM(C53:C72)</f>
        <v>25</v>
      </c>
      <c r="D52" s="176">
        <f t="shared" si="11"/>
        <v>6</v>
      </c>
      <c r="E52" s="177">
        <f t="shared" si="11"/>
        <v>12</v>
      </c>
      <c r="F52" s="180">
        <f t="shared" si="11"/>
        <v>7</v>
      </c>
    </row>
    <row r="53" spans="1:6" s="1" customFormat="1" ht="20.25" customHeight="1" x14ac:dyDescent="0.3">
      <c r="A53" s="499"/>
      <c r="B53" s="135" t="s">
        <v>213</v>
      </c>
      <c r="C53" s="189">
        <f t="shared" ref="C53:C72" si="12">SUM(D53:F53)</f>
        <v>2</v>
      </c>
      <c r="D53" s="186">
        <v>2</v>
      </c>
      <c r="E53" s="178"/>
      <c r="F53" s="181"/>
    </row>
    <row r="54" spans="1:6" s="1" customFormat="1" ht="20.25" customHeight="1" x14ac:dyDescent="0.3">
      <c r="A54" s="499"/>
      <c r="B54" s="135" t="s">
        <v>205</v>
      </c>
      <c r="C54" s="189">
        <f t="shared" si="12"/>
        <v>0</v>
      </c>
      <c r="D54" s="186"/>
      <c r="E54" s="178"/>
      <c r="F54" s="181"/>
    </row>
    <row r="55" spans="1:6" s="1" customFormat="1" ht="20.25" customHeight="1" x14ac:dyDescent="0.3">
      <c r="A55" s="499"/>
      <c r="B55" s="135" t="s">
        <v>220</v>
      </c>
      <c r="C55" s="189">
        <f t="shared" si="12"/>
        <v>2</v>
      </c>
      <c r="D55" s="186"/>
      <c r="E55" s="419">
        <v>1</v>
      </c>
      <c r="F55" s="181">
        <v>1</v>
      </c>
    </row>
    <row r="56" spans="1:6" s="1" customFormat="1" ht="20.25" customHeight="1" x14ac:dyDescent="0.3">
      <c r="A56" s="499"/>
      <c r="B56" s="135" t="s">
        <v>264</v>
      </c>
      <c r="C56" s="189">
        <f t="shared" si="12"/>
        <v>1</v>
      </c>
      <c r="D56" s="186">
        <v>1</v>
      </c>
      <c r="E56" s="178"/>
      <c r="F56" s="181"/>
    </row>
    <row r="57" spans="1:6" s="1" customFormat="1" ht="20.25" customHeight="1" x14ac:dyDescent="0.3">
      <c r="A57" s="499"/>
      <c r="B57" s="135" t="s">
        <v>261</v>
      </c>
      <c r="C57" s="189">
        <f t="shared" si="12"/>
        <v>1</v>
      </c>
      <c r="D57" s="186">
        <v>1</v>
      </c>
      <c r="E57" s="178"/>
      <c r="F57" s="181"/>
    </row>
    <row r="58" spans="1:6" s="1" customFormat="1" ht="20.25" customHeight="1" x14ac:dyDescent="0.3">
      <c r="A58" s="499"/>
      <c r="B58" s="135" t="s">
        <v>247</v>
      </c>
      <c r="C58" s="189">
        <f t="shared" si="12"/>
        <v>2</v>
      </c>
      <c r="D58" s="186"/>
      <c r="E58" s="419">
        <v>2</v>
      </c>
      <c r="F58" s="181"/>
    </row>
    <row r="59" spans="1:6" s="1" customFormat="1" ht="20.25" customHeight="1" x14ac:dyDescent="0.3">
      <c r="A59" s="499"/>
      <c r="B59" s="135" t="s">
        <v>240</v>
      </c>
      <c r="C59" s="189">
        <f t="shared" si="12"/>
        <v>0</v>
      </c>
      <c r="D59" s="186"/>
      <c r="E59" s="178"/>
      <c r="F59" s="181"/>
    </row>
    <row r="60" spans="1:6" s="1" customFormat="1" ht="20.25" customHeight="1" x14ac:dyDescent="0.3">
      <c r="A60" s="499"/>
      <c r="B60" s="135" t="s">
        <v>254</v>
      </c>
      <c r="C60" s="189">
        <f t="shared" si="12"/>
        <v>0</v>
      </c>
      <c r="D60" s="186"/>
      <c r="E60" s="178"/>
      <c r="F60" s="181"/>
    </row>
    <row r="61" spans="1:6" s="1" customFormat="1" ht="20.25" customHeight="1" x14ac:dyDescent="0.3">
      <c r="A61" s="499"/>
      <c r="B61" s="135" t="s">
        <v>346</v>
      </c>
      <c r="C61" s="189">
        <f t="shared" si="12"/>
        <v>1</v>
      </c>
      <c r="D61" s="186"/>
      <c r="E61" s="178">
        <v>1</v>
      </c>
      <c r="F61" s="181"/>
    </row>
    <row r="62" spans="1:6" s="1" customFormat="1" ht="20.25" customHeight="1" x14ac:dyDescent="0.3">
      <c r="A62" s="498"/>
      <c r="B62" s="135" t="s">
        <v>41</v>
      </c>
      <c r="C62" s="189">
        <f t="shared" si="12"/>
        <v>0</v>
      </c>
      <c r="D62" s="186"/>
      <c r="E62" s="178"/>
      <c r="F62" s="181"/>
    </row>
    <row r="63" spans="1:6" s="1" customFormat="1" ht="20.25" customHeight="1" x14ac:dyDescent="0.3">
      <c r="A63" s="499"/>
      <c r="B63" s="135" t="s">
        <v>146</v>
      </c>
      <c r="C63" s="189">
        <f t="shared" si="12"/>
        <v>1</v>
      </c>
      <c r="D63" s="186">
        <v>1</v>
      </c>
      <c r="E63" s="178"/>
      <c r="F63" s="181"/>
    </row>
    <row r="64" spans="1:6" s="1" customFormat="1" ht="20.25" customHeight="1" x14ac:dyDescent="0.3">
      <c r="A64" s="499"/>
      <c r="B64" s="135" t="s">
        <v>117</v>
      </c>
      <c r="C64" s="189">
        <f t="shared" si="12"/>
        <v>0</v>
      </c>
      <c r="D64" s="186"/>
      <c r="E64" s="178"/>
      <c r="F64" s="181">
        <v>0</v>
      </c>
    </row>
    <row r="65" spans="1:6" s="1" customFormat="1" ht="20.25" customHeight="1" x14ac:dyDescent="0.3">
      <c r="A65" s="499"/>
      <c r="B65" s="135" t="s">
        <v>86</v>
      </c>
      <c r="C65" s="189">
        <f t="shared" si="12"/>
        <v>1</v>
      </c>
      <c r="D65" s="186">
        <v>1</v>
      </c>
      <c r="E65" s="178"/>
      <c r="F65" s="181"/>
    </row>
    <row r="66" spans="1:6" s="1" customFormat="1" ht="20.25" customHeight="1" x14ac:dyDescent="0.3">
      <c r="A66" s="499"/>
      <c r="B66" s="179" t="s">
        <v>93</v>
      </c>
      <c r="C66" s="190">
        <f t="shared" si="12"/>
        <v>7</v>
      </c>
      <c r="D66" s="187"/>
      <c r="E66" s="62">
        <v>4</v>
      </c>
      <c r="F66" s="183">
        <v>3</v>
      </c>
    </row>
    <row r="67" spans="1:6" s="1" customFormat="1" ht="20.25" customHeight="1" x14ac:dyDescent="0.3">
      <c r="A67" s="499"/>
      <c r="B67" s="135" t="s">
        <v>87</v>
      </c>
      <c r="C67" s="189">
        <f t="shared" si="12"/>
        <v>4</v>
      </c>
      <c r="D67" s="186"/>
      <c r="E67" s="178">
        <v>3</v>
      </c>
      <c r="F67" s="181">
        <v>1</v>
      </c>
    </row>
    <row r="68" spans="1:6" s="1" customFormat="1" ht="20.25" customHeight="1" x14ac:dyDescent="0.3">
      <c r="A68" s="499"/>
      <c r="B68" s="135" t="s">
        <v>116</v>
      </c>
      <c r="C68" s="189">
        <f t="shared" si="12"/>
        <v>0</v>
      </c>
      <c r="D68" s="186"/>
      <c r="E68" s="178"/>
      <c r="F68" s="181"/>
    </row>
    <row r="69" spans="1:6" s="1" customFormat="1" ht="20.25" customHeight="1" x14ac:dyDescent="0.3">
      <c r="A69" s="499"/>
      <c r="B69" s="135" t="s">
        <v>345</v>
      </c>
      <c r="C69" s="189">
        <f t="shared" si="12"/>
        <v>1</v>
      </c>
      <c r="D69" s="186"/>
      <c r="E69" s="178"/>
      <c r="F69" s="181">
        <v>1</v>
      </c>
    </row>
    <row r="70" spans="1:6" s="1" customFormat="1" ht="20.25" customHeight="1" x14ac:dyDescent="0.3">
      <c r="A70" s="499"/>
      <c r="B70" s="135" t="s">
        <v>225</v>
      </c>
      <c r="C70" s="189">
        <f t="shared" si="12"/>
        <v>0</v>
      </c>
      <c r="D70" s="186"/>
      <c r="E70" s="178"/>
      <c r="F70" s="181"/>
    </row>
    <row r="71" spans="1:6" s="1" customFormat="1" ht="20.25" customHeight="1" x14ac:dyDescent="0.3">
      <c r="A71" s="499"/>
      <c r="B71" s="135" t="s">
        <v>99</v>
      </c>
      <c r="C71" s="189">
        <f t="shared" si="12"/>
        <v>1</v>
      </c>
      <c r="D71" s="186"/>
      <c r="E71" s="178"/>
      <c r="F71" s="181">
        <v>1</v>
      </c>
    </row>
    <row r="72" spans="1:6" s="1" customFormat="1" ht="20.25" customHeight="1" x14ac:dyDescent="0.3">
      <c r="A72" s="499"/>
      <c r="B72" s="135" t="s">
        <v>234</v>
      </c>
      <c r="C72" s="189">
        <f t="shared" si="12"/>
        <v>1</v>
      </c>
      <c r="D72" s="186"/>
      <c r="E72" s="178">
        <v>1</v>
      </c>
      <c r="F72" s="181"/>
    </row>
    <row r="73" spans="1:6" s="1" customFormat="1" ht="20.25" customHeight="1" x14ac:dyDescent="0.3">
      <c r="A73" s="498" t="s">
        <v>208</v>
      </c>
      <c r="B73" s="131" t="s">
        <v>335</v>
      </c>
      <c r="C73" s="189">
        <f>SUM(C74:C85)</f>
        <v>22</v>
      </c>
      <c r="D73" s="176">
        <f>SUM(D74:D85)</f>
        <v>2</v>
      </c>
      <c r="E73" s="177">
        <f>SUM(E74:E85)</f>
        <v>17</v>
      </c>
      <c r="F73" s="180">
        <f>SUM(F74:F85)</f>
        <v>3</v>
      </c>
    </row>
    <row r="74" spans="1:6" s="1" customFormat="1" ht="20.25" customHeight="1" x14ac:dyDescent="0.3">
      <c r="A74" s="499"/>
      <c r="B74" s="378" t="s">
        <v>213</v>
      </c>
      <c r="C74" s="189">
        <f t="shared" ref="C74:C85" si="13">SUM(D74:F74)</f>
        <v>0</v>
      </c>
      <c r="D74" s="186"/>
      <c r="E74" s="178"/>
      <c r="F74" s="181"/>
    </row>
    <row r="75" spans="1:6" s="1" customFormat="1" ht="20.25" customHeight="1" x14ac:dyDescent="0.3">
      <c r="A75" s="499"/>
      <c r="B75" s="378" t="s">
        <v>446</v>
      </c>
      <c r="C75" s="189">
        <f t="shared" si="13"/>
        <v>2</v>
      </c>
      <c r="D75" s="186"/>
      <c r="E75" s="379">
        <v>2</v>
      </c>
      <c r="F75" s="181"/>
    </row>
    <row r="76" spans="1:6" s="1" customFormat="1" ht="20.25" customHeight="1" x14ac:dyDescent="0.3">
      <c r="A76" s="499"/>
      <c r="B76" s="378" t="s">
        <v>220</v>
      </c>
      <c r="C76" s="189">
        <f t="shared" si="13"/>
        <v>0</v>
      </c>
      <c r="D76" s="186"/>
      <c r="E76" s="379"/>
      <c r="F76" s="181"/>
    </row>
    <row r="77" spans="1:6" s="1" customFormat="1" ht="20.25" customHeight="1" x14ac:dyDescent="0.3">
      <c r="A77" s="499"/>
      <c r="B77" s="378" t="s">
        <v>464</v>
      </c>
      <c r="C77" s="189">
        <f t="shared" si="13"/>
        <v>0</v>
      </c>
      <c r="D77" s="186"/>
      <c r="E77" s="62"/>
      <c r="F77" s="181"/>
    </row>
    <row r="78" spans="1:6" s="1" customFormat="1" ht="20.25" customHeight="1" x14ac:dyDescent="0.3">
      <c r="A78" s="499"/>
      <c r="B78" s="378" t="s">
        <v>347</v>
      </c>
      <c r="C78" s="189">
        <f t="shared" si="13"/>
        <v>1</v>
      </c>
      <c r="D78" s="186"/>
      <c r="E78" s="379">
        <v>1</v>
      </c>
      <c r="F78" s="181"/>
    </row>
    <row r="79" spans="1:6" s="1" customFormat="1" ht="20.25" customHeight="1" x14ac:dyDescent="0.3">
      <c r="A79" s="499"/>
      <c r="B79" s="378" t="s">
        <v>346</v>
      </c>
      <c r="C79" s="189">
        <f t="shared" si="13"/>
        <v>1</v>
      </c>
      <c r="D79" s="186"/>
      <c r="E79" s="379">
        <v>1</v>
      </c>
      <c r="F79" s="181"/>
    </row>
    <row r="80" spans="1:6" s="1" customFormat="1" ht="20.25" customHeight="1" x14ac:dyDescent="0.3">
      <c r="A80" s="499"/>
      <c r="B80" s="378" t="s">
        <v>349</v>
      </c>
      <c r="C80" s="189">
        <f t="shared" si="13"/>
        <v>1</v>
      </c>
      <c r="D80" s="186"/>
      <c r="E80" s="379">
        <v>1</v>
      </c>
      <c r="F80" s="181"/>
    </row>
    <row r="81" spans="1:8" s="1" customFormat="1" ht="20.25" customHeight="1" x14ac:dyDescent="0.3">
      <c r="A81" s="499"/>
      <c r="B81" s="378" t="s">
        <v>86</v>
      </c>
      <c r="C81" s="189">
        <f t="shared" si="13"/>
        <v>1</v>
      </c>
      <c r="D81" s="186">
        <v>1</v>
      </c>
      <c r="E81" s="379"/>
      <c r="F81" s="181"/>
    </row>
    <row r="82" spans="1:8" s="1" customFormat="1" ht="20.25" customHeight="1" x14ac:dyDescent="0.3">
      <c r="A82" s="499"/>
      <c r="B82" s="378" t="s">
        <v>93</v>
      </c>
      <c r="C82" s="189">
        <f t="shared" si="13"/>
        <v>6</v>
      </c>
      <c r="D82" s="186"/>
      <c r="E82" s="379">
        <v>5</v>
      </c>
      <c r="F82" s="181">
        <v>1</v>
      </c>
    </row>
    <row r="83" spans="1:8" s="1" customFormat="1" ht="20.25" customHeight="1" x14ac:dyDescent="0.3">
      <c r="A83" s="499"/>
      <c r="B83" s="135" t="s">
        <v>388</v>
      </c>
      <c r="C83" s="189">
        <f t="shared" si="13"/>
        <v>1</v>
      </c>
      <c r="D83" s="186">
        <v>1</v>
      </c>
      <c r="E83" s="379"/>
      <c r="F83" s="181"/>
    </row>
    <row r="84" spans="1:8" s="1" customFormat="1" ht="20.25" customHeight="1" x14ac:dyDescent="0.3">
      <c r="A84" s="499"/>
      <c r="B84" s="135" t="s">
        <v>87</v>
      </c>
      <c r="C84" s="189">
        <f t="shared" si="13"/>
        <v>8</v>
      </c>
      <c r="D84" s="186"/>
      <c r="E84" s="178">
        <v>6</v>
      </c>
      <c r="F84" s="181">
        <v>2</v>
      </c>
    </row>
    <row r="85" spans="1:8" s="1" customFormat="1" ht="20.25" customHeight="1" x14ac:dyDescent="0.3">
      <c r="A85" s="518"/>
      <c r="B85" s="165" t="s">
        <v>234</v>
      </c>
      <c r="C85" s="191">
        <f t="shared" si="13"/>
        <v>1</v>
      </c>
      <c r="D85" s="188"/>
      <c r="E85" s="184">
        <v>1</v>
      </c>
      <c r="F85" s="185"/>
    </row>
    <row r="86" spans="1:8" x14ac:dyDescent="0.15">
      <c r="G86" s="1"/>
      <c r="H86" s="1"/>
    </row>
    <row r="87" spans="1:8" x14ac:dyDescent="0.15">
      <c r="G87" s="1"/>
      <c r="H87" s="1"/>
    </row>
  </sheetData>
  <mergeCells count="11">
    <mergeCell ref="A73:A85"/>
    <mergeCell ref="C3:C4"/>
    <mergeCell ref="D3:F3"/>
    <mergeCell ref="A3:B3"/>
    <mergeCell ref="A5:B5"/>
    <mergeCell ref="A52:A72"/>
    <mergeCell ref="A6:B6"/>
    <mergeCell ref="A7:A8"/>
    <mergeCell ref="A9:A15"/>
    <mergeCell ref="A16:A34"/>
    <mergeCell ref="A35:A51"/>
  </mergeCells>
  <phoneticPr fontId="21" type="noConversion"/>
  <printOptions horizontalCentered="1"/>
  <pageMargins left="0.2" right="0.35430556535720825" top="1.0626388788223267" bottom="0.47236111760139465" header="0.51152777671813965" footer="0.43291667103767395"/>
  <pageSetup paperSize="9" fitToHeight="0" pageOrder="overThenDown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8CB3E4"/>
  </sheetPr>
  <dimension ref="A1:AS287"/>
  <sheetViews>
    <sheetView showGridLines="0" view="pageBreakPreview" zoomScaleNormal="100" zoomScaleSheetLayoutView="100" workbookViewId="0">
      <selection sqref="A1:B1"/>
    </sheetView>
  </sheetViews>
  <sheetFormatPr defaultColWidth="9" defaultRowHeight="13.5" x14ac:dyDescent="0.15"/>
  <cols>
    <col min="1" max="1" width="17.5" style="3" customWidth="1"/>
    <col min="2" max="2" width="25.25" style="3" customWidth="1"/>
    <col min="3" max="3" width="35.75" style="3" customWidth="1"/>
    <col min="4" max="4" width="4.875" style="3" customWidth="1"/>
    <col min="5" max="47" width="5" style="3" customWidth="1"/>
    <col min="48" max="255" width="9" style="3"/>
    <col min="256" max="256" width="8" style="3" customWidth="1"/>
    <col min="257" max="257" width="17" style="3" customWidth="1"/>
    <col min="258" max="258" width="12.75" style="3" customWidth="1"/>
    <col min="259" max="259" width="48.5" style="3" customWidth="1"/>
    <col min="260" max="260" width="4.875" style="3" customWidth="1"/>
    <col min="261" max="303" width="5" style="3" customWidth="1"/>
    <col min="304" max="511" width="9" style="3"/>
    <col min="512" max="512" width="8" style="3" customWidth="1"/>
    <col min="513" max="513" width="17" style="3" customWidth="1"/>
    <col min="514" max="514" width="12.75" style="3" customWidth="1"/>
    <col min="515" max="515" width="48.5" style="3" customWidth="1"/>
    <col min="516" max="516" width="4.875" style="3" customWidth="1"/>
    <col min="517" max="559" width="5" style="3" customWidth="1"/>
    <col min="560" max="767" width="9" style="3"/>
    <col min="768" max="768" width="8" style="3" customWidth="1"/>
    <col min="769" max="769" width="17" style="3" customWidth="1"/>
    <col min="770" max="770" width="12.75" style="3" customWidth="1"/>
    <col min="771" max="771" width="48.5" style="3" customWidth="1"/>
    <col min="772" max="772" width="4.875" style="3" customWidth="1"/>
    <col min="773" max="815" width="5" style="3" customWidth="1"/>
    <col min="816" max="1023" width="9" style="3"/>
    <col min="1024" max="1024" width="8" style="3" customWidth="1"/>
    <col min="1025" max="1025" width="17" style="3" customWidth="1"/>
    <col min="1026" max="1026" width="12.75" style="3" customWidth="1"/>
    <col min="1027" max="1027" width="48.5" style="3" customWidth="1"/>
    <col min="1028" max="1028" width="4.875" style="3" customWidth="1"/>
    <col min="1029" max="1071" width="5" style="3" customWidth="1"/>
    <col min="1072" max="1279" width="9" style="3"/>
    <col min="1280" max="1280" width="8" style="3" customWidth="1"/>
    <col min="1281" max="1281" width="17" style="3" customWidth="1"/>
    <col min="1282" max="1282" width="12.75" style="3" customWidth="1"/>
    <col min="1283" max="1283" width="48.5" style="3" customWidth="1"/>
    <col min="1284" max="1284" width="4.875" style="3" customWidth="1"/>
    <col min="1285" max="1327" width="5" style="3" customWidth="1"/>
    <col min="1328" max="1535" width="9" style="3"/>
    <col min="1536" max="1536" width="8" style="3" customWidth="1"/>
    <col min="1537" max="1537" width="17" style="3" customWidth="1"/>
    <col min="1538" max="1538" width="12.75" style="3" customWidth="1"/>
    <col min="1539" max="1539" width="48.5" style="3" customWidth="1"/>
    <col min="1540" max="1540" width="4.875" style="3" customWidth="1"/>
    <col min="1541" max="1583" width="5" style="3" customWidth="1"/>
    <col min="1584" max="1791" width="9" style="3"/>
    <col min="1792" max="1792" width="8" style="3" customWidth="1"/>
    <col min="1793" max="1793" width="17" style="3" customWidth="1"/>
    <col min="1794" max="1794" width="12.75" style="3" customWidth="1"/>
    <col min="1795" max="1795" width="48.5" style="3" customWidth="1"/>
    <col min="1796" max="1796" width="4.875" style="3" customWidth="1"/>
    <col min="1797" max="1839" width="5" style="3" customWidth="1"/>
    <col min="1840" max="2047" width="9" style="3"/>
    <col min="2048" max="2048" width="8" style="3" customWidth="1"/>
    <col min="2049" max="2049" width="17" style="3" customWidth="1"/>
    <col min="2050" max="2050" width="12.75" style="3" customWidth="1"/>
    <col min="2051" max="2051" width="48.5" style="3" customWidth="1"/>
    <col min="2052" max="2052" width="4.875" style="3" customWidth="1"/>
    <col min="2053" max="2095" width="5" style="3" customWidth="1"/>
    <col min="2096" max="2303" width="9" style="3"/>
    <col min="2304" max="2304" width="8" style="3" customWidth="1"/>
    <col min="2305" max="2305" width="17" style="3" customWidth="1"/>
    <col min="2306" max="2306" width="12.75" style="3" customWidth="1"/>
    <col min="2307" max="2307" width="48.5" style="3" customWidth="1"/>
    <col min="2308" max="2308" width="4.875" style="3" customWidth="1"/>
    <col min="2309" max="2351" width="5" style="3" customWidth="1"/>
    <col min="2352" max="2559" width="9" style="3"/>
    <col min="2560" max="2560" width="8" style="3" customWidth="1"/>
    <col min="2561" max="2561" width="17" style="3" customWidth="1"/>
    <col min="2562" max="2562" width="12.75" style="3" customWidth="1"/>
    <col min="2563" max="2563" width="48.5" style="3" customWidth="1"/>
    <col min="2564" max="2564" width="4.875" style="3" customWidth="1"/>
    <col min="2565" max="2607" width="5" style="3" customWidth="1"/>
    <col min="2608" max="2815" width="9" style="3"/>
    <col min="2816" max="2816" width="8" style="3" customWidth="1"/>
    <col min="2817" max="2817" width="17" style="3" customWidth="1"/>
    <col min="2818" max="2818" width="12.75" style="3" customWidth="1"/>
    <col min="2819" max="2819" width="48.5" style="3" customWidth="1"/>
    <col min="2820" max="2820" width="4.875" style="3" customWidth="1"/>
    <col min="2821" max="2863" width="5" style="3" customWidth="1"/>
    <col min="2864" max="3071" width="9" style="3"/>
    <col min="3072" max="3072" width="8" style="3" customWidth="1"/>
    <col min="3073" max="3073" width="17" style="3" customWidth="1"/>
    <col min="3074" max="3074" width="12.75" style="3" customWidth="1"/>
    <col min="3075" max="3075" width="48.5" style="3" customWidth="1"/>
    <col min="3076" max="3076" width="4.875" style="3" customWidth="1"/>
    <col min="3077" max="3119" width="5" style="3" customWidth="1"/>
    <col min="3120" max="3327" width="9" style="3"/>
    <col min="3328" max="3328" width="8" style="3" customWidth="1"/>
    <col min="3329" max="3329" width="17" style="3" customWidth="1"/>
    <col min="3330" max="3330" width="12.75" style="3" customWidth="1"/>
    <col min="3331" max="3331" width="48.5" style="3" customWidth="1"/>
    <col min="3332" max="3332" width="4.875" style="3" customWidth="1"/>
    <col min="3333" max="3375" width="5" style="3" customWidth="1"/>
    <col min="3376" max="3583" width="9" style="3"/>
    <col min="3584" max="3584" width="8" style="3" customWidth="1"/>
    <col min="3585" max="3585" width="17" style="3" customWidth="1"/>
    <col min="3586" max="3586" width="12.75" style="3" customWidth="1"/>
    <col min="3587" max="3587" width="48.5" style="3" customWidth="1"/>
    <col min="3588" max="3588" width="4.875" style="3" customWidth="1"/>
    <col min="3589" max="3631" width="5" style="3" customWidth="1"/>
    <col min="3632" max="3839" width="9" style="3"/>
    <col min="3840" max="3840" width="8" style="3" customWidth="1"/>
    <col min="3841" max="3841" width="17" style="3" customWidth="1"/>
    <col min="3842" max="3842" width="12.75" style="3" customWidth="1"/>
    <col min="3843" max="3843" width="48.5" style="3" customWidth="1"/>
    <col min="3844" max="3844" width="4.875" style="3" customWidth="1"/>
    <col min="3845" max="3887" width="5" style="3" customWidth="1"/>
    <col min="3888" max="4095" width="9" style="3"/>
    <col min="4096" max="4096" width="8" style="3" customWidth="1"/>
    <col min="4097" max="4097" width="17" style="3" customWidth="1"/>
    <col min="4098" max="4098" width="12.75" style="3" customWidth="1"/>
    <col min="4099" max="4099" width="48.5" style="3" customWidth="1"/>
    <col min="4100" max="4100" width="4.875" style="3" customWidth="1"/>
    <col min="4101" max="4143" width="5" style="3" customWidth="1"/>
    <col min="4144" max="4351" width="9" style="3"/>
    <col min="4352" max="4352" width="8" style="3" customWidth="1"/>
    <col min="4353" max="4353" width="17" style="3" customWidth="1"/>
    <col min="4354" max="4354" width="12.75" style="3" customWidth="1"/>
    <col min="4355" max="4355" width="48.5" style="3" customWidth="1"/>
    <col min="4356" max="4356" width="4.875" style="3" customWidth="1"/>
    <col min="4357" max="4399" width="5" style="3" customWidth="1"/>
    <col min="4400" max="4607" width="9" style="3"/>
    <col min="4608" max="4608" width="8" style="3" customWidth="1"/>
    <col min="4609" max="4609" width="17" style="3" customWidth="1"/>
    <col min="4610" max="4610" width="12.75" style="3" customWidth="1"/>
    <col min="4611" max="4611" width="48.5" style="3" customWidth="1"/>
    <col min="4612" max="4612" width="4.875" style="3" customWidth="1"/>
    <col min="4613" max="4655" width="5" style="3" customWidth="1"/>
    <col min="4656" max="4863" width="9" style="3"/>
    <col min="4864" max="4864" width="8" style="3" customWidth="1"/>
    <col min="4865" max="4865" width="17" style="3" customWidth="1"/>
    <col min="4866" max="4866" width="12.75" style="3" customWidth="1"/>
    <col min="4867" max="4867" width="48.5" style="3" customWidth="1"/>
    <col min="4868" max="4868" width="4.875" style="3" customWidth="1"/>
    <col min="4869" max="4911" width="5" style="3" customWidth="1"/>
    <col min="4912" max="5119" width="9" style="3"/>
    <col min="5120" max="5120" width="8" style="3" customWidth="1"/>
    <col min="5121" max="5121" width="17" style="3" customWidth="1"/>
    <col min="5122" max="5122" width="12.75" style="3" customWidth="1"/>
    <col min="5123" max="5123" width="48.5" style="3" customWidth="1"/>
    <col min="5124" max="5124" width="4.875" style="3" customWidth="1"/>
    <col min="5125" max="5167" width="5" style="3" customWidth="1"/>
    <col min="5168" max="5375" width="9" style="3"/>
    <col min="5376" max="5376" width="8" style="3" customWidth="1"/>
    <col min="5377" max="5377" width="17" style="3" customWidth="1"/>
    <col min="5378" max="5378" width="12.75" style="3" customWidth="1"/>
    <col min="5379" max="5379" width="48.5" style="3" customWidth="1"/>
    <col min="5380" max="5380" width="4.875" style="3" customWidth="1"/>
    <col min="5381" max="5423" width="5" style="3" customWidth="1"/>
    <col min="5424" max="5631" width="9" style="3"/>
    <col min="5632" max="5632" width="8" style="3" customWidth="1"/>
    <col min="5633" max="5633" width="17" style="3" customWidth="1"/>
    <col min="5634" max="5634" width="12.75" style="3" customWidth="1"/>
    <col min="5635" max="5635" width="48.5" style="3" customWidth="1"/>
    <col min="5636" max="5636" width="4.875" style="3" customWidth="1"/>
    <col min="5637" max="5679" width="5" style="3" customWidth="1"/>
    <col min="5680" max="5887" width="9" style="3"/>
    <col min="5888" max="5888" width="8" style="3" customWidth="1"/>
    <col min="5889" max="5889" width="17" style="3" customWidth="1"/>
    <col min="5890" max="5890" width="12.75" style="3" customWidth="1"/>
    <col min="5891" max="5891" width="48.5" style="3" customWidth="1"/>
    <col min="5892" max="5892" width="4.875" style="3" customWidth="1"/>
    <col min="5893" max="5935" width="5" style="3" customWidth="1"/>
    <col min="5936" max="6143" width="9" style="3"/>
    <col min="6144" max="6144" width="8" style="3" customWidth="1"/>
    <col min="6145" max="6145" width="17" style="3" customWidth="1"/>
    <col min="6146" max="6146" width="12.75" style="3" customWidth="1"/>
    <col min="6147" max="6147" width="48.5" style="3" customWidth="1"/>
    <col min="6148" max="6148" width="4.875" style="3" customWidth="1"/>
    <col min="6149" max="6191" width="5" style="3" customWidth="1"/>
    <col min="6192" max="6399" width="9" style="3"/>
    <col min="6400" max="6400" width="8" style="3" customWidth="1"/>
    <col min="6401" max="6401" width="17" style="3" customWidth="1"/>
    <col min="6402" max="6402" width="12.75" style="3" customWidth="1"/>
    <col min="6403" max="6403" width="48.5" style="3" customWidth="1"/>
    <col min="6404" max="6404" width="4.875" style="3" customWidth="1"/>
    <col min="6405" max="6447" width="5" style="3" customWidth="1"/>
    <col min="6448" max="6655" width="9" style="3"/>
    <col min="6656" max="6656" width="8" style="3" customWidth="1"/>
    <col min="6657" max="6657" width="17" style="3" customWidth="1"/>
    <col min="6658" max="6658" width="12.75" style="3" customWidth="1"/>
    <col min="6659" max="6659" width="48.5" style="3" customWidth="1"/>
    <col min="6660" max="6660" width="4.875" style="3" customWidth="1"/>
    <col min="6661" max="6703" width="5" style="3" customWidth="1"/>
    <col min="6704" max="6911" width="9" style="3"/>
    <col min="6912" max="6912" width="8" style="3" customWidth="1"/>
    <col min="6913" max="6913" width="17" style="3" customWidth="1"/>
    <col min="6914" max="6914" width="12.75" style="3" customWidth="1"/>
    <col min="6915" max="6915" width="48.5" style="3" customWidth="1"/>
    <col min="6916" max="6916" width="4.875" style="3" customWidth="1"/>
    <col min="6917" max="6959" width="5" style="3" customWidth="1"/>
    <col min="6960" max="7167" width="9" style="3"/>
    <col min="7168" max="7168" width="8" style="3" customWidth="1"/>
    <col min="7169" max="7169" width="17" style="3" customWidth="1"/>
    <col min="7170" max="7170" width="12.75" style="3" customWidth="1"/>
    <col min="7171" max="7171" width="48.5" style="3" customWidth="1"/>
    <col min="7172" max="7172" width="4.875" style="3" customWidth="1"/>
    <col min="7173" max="7215" width="5" style="3" customWidth="1"/>
    <col min="7216" max="7423" width="9" style="3"/>
    <col min="7424" max="7424" width="8" style="3" customWidth="1"/>
    <col min="7425" max="7425" width="17" style="3" customWidth="1"/>
    <col min="7426" max="7426" width="12.75" style="3" customWidth="1"/>
    <col min="7427" max="7427" width="48.5" style="3" customWidth="1"/>
    <col min="7428" max="7428" width="4.875" style="3" customWidth="1"/>
    <col min="7429" max="7471" width="5" style="3" customWidth="1"/>
    <col min="7472" max="7679" width="9" style="3"/>
    <col min="7680" max="7680" width="8" style="3" customWidth="1"/>
    <col min="7681" max="7681" width="17" style="3" customWidth="1"/>
    <col min="7682" max="7682" width="12.75" style="3" customWidth="1"/>
    <col min="7683" max="7683" width="48.5" style="3" customWidth="1"/>
    <col min="7684" max="7684" width="4.875" style="3" customWidth="1"/>
    <col min="7685" max="7727" width="5" style="3" customWidth="1"/>
    <col min="7728" max="7935" width="9" style="3"/>
    <col min="7936" max="7936" width="8" style="3" customWidth="1"/>
    <col min="7937" max="7937" width="17" style="3" customWidth="1"/>
    <col min="7938" max="7938" width="12.75" style="3" customWidth="1"/>
    <col min="7939" max="7939" width="48.5" style="3" customWidth="1"/>
    <col min="7940" max="7940" width="4.875" style="3" customWidth="1"/>
    <col min="7941" max="7983" width="5" style="3" customWidth="1"/>
    <col min="7984" max="8191" width="9" style="3"/>
    <col min="8192" max="8192" width="8" style="3" customWidth="1"/>
    <col min="8193" max="8193" width="17" style="3" customWidth="1"/>
    <col min="8194" max="8194" width="12.75" style="3" customWidth="1"/>
    <col min="8195" max="8195" width="48.5" style="3" customWidth="1"/>
    <col min="8196" max="8196" width="4.875" style="3" customWidth="1"/>
    <col min="8197" max="8239" width="5" style="3" customWidth="1"/>
    <col min="8240" max="8447" width="9" style="3"/>
    <col min="8448" max="8448" width="8" style="3" customWidth="1"/>
    <col min="8449" max="8449" width="17" style="3" customWidth="1"/>
    <col min="8450" max="8450" width="12.75" style="3" customWidth="1"/>
    <col min="8451" max="8451" width="48.5" style="3" customWidth="1"/>
    <col min="8452" max="8452" width="4.875" style="3" customWidth="1"/>
    <col min="8453" max="8495" width="5" style="3" customWidth="1"/>
    <col min="8496" max="8703" width="9" style="3"/>
    <col min="8704" max="8704" width="8" style="3" customWidth="1"/>
    <col min="8705" max="8705" width="17" style="3" customWidth="1"/>
    <col min="8706" max="8706" width="12.75" style="3" customWidth="1"/>
    <col min="8707" max="8707" width="48.5" style="3" customWidth="1"/>
    <col min="8708" max="8708" width="4.875" style="3" customWidth="1"/>
    <col min="8709" max="8751" width="5" style="3" customWidth="1"/>
    <col min="8752" max="8959" width="9" style="3"/>
    <col min="8960" max="8960" width="8" style="3" customWidth="1"/>
    <col min="8961" max="8961" width="17" style="3" customWidth="1"/>
    <col min="8962" max="8962" width="12.75" style="3" customWidth="1"/>
    <col min="8963" max="8963" width="48.5" style="3" customWidth="1"/>
    <col min="8964" max="8964" width="4.875" style="3" customWidth="1"/>
    <col min="8965" max="9007" width="5" style="3" customWidth="1"/>
    <col min="9008" max="9215" width="9" style="3"/>
    <col min="9216" max="9216" width="8" style="3" customWidth="1"/>
    <col min="9217" max="9217" width="17" style="3" customWidth="1"/>
    <col min="9218" max="9218" width="12.75" style="3" customWidth="1"/>
    <col min="9219" max="9219" width="48.5" style="3" customWidth="1"/>
    <col min="9220" max="9220" width="4.875" style="3" customWidth="1"/>
    <col min="9221" max="9263" width="5" style="3" customWidth="1"/>
    <col min="9264" max="9471" width="9" style="3"/>
    <col min="9472" max="9472" width="8" style="3" customWidth="1"/>
    <col min="9473" max="9473" width="17" style="3" customWidth="1"/>
    <col min="9474" max="9474" width="12.75" style="3" customWidth="1"/>
    <col min="9475" max="9475" width="48.5" style="3" customWidth="1"/>
    <col min="9476" max="9476" width="4.875" style="3" customWidth="1"/>
    <col min="9477" max="9519" width="5" style="3" customWidth="1"/>
    <col min="9520" max="9727" width="9" style="3"/>
    <col min="9728" max="9728" width="8" style="3" customWidth="1"/>
    <col min="9729" max="9729" width="17" style="3" customWidth="1"/>
    <col min="9730" max="9730" width="12.75" style="3" customWidth="1"/>
    <col min="9731" max="9731" width="48.5" style="3" customWidth="1"/>
    <col min="9732" max="9732" width="4.875" style="3" customWidth="1"/>
    <col min="9733" max="9775" width="5" style="3" customWidth="1"/>
    <col min="9776" max="9983" width="9" style="3"/>
    <col min="9984" max="9984" width="8" style="3" customWidth="1"/>
    <col min="9985" max="9985" width="17" style="3" customWidth="1"/>
    <col min="9986" max="9986" width="12.75" style="3" customWidth="1"/>
    <col min="9987" max="9987" width="48.5" style="3" customWidth="1"/>
    <col min="9988" max="9988" width="4.875" style="3" customWidth="1"/>
    <col min="9989" max="10031" width="5" style="3" customWidth="1"/>
    <col min="10032" max="10239" width="9" style="3"/>
    <col min="10240" max="10240" width="8" style="3" customWidth="1"/>
    <col min="10241" max="10241" width="17" style="3" customWidth="1"/>
    <col min="10242" max="10242" width="12.75" style="3" customWidth="1"/>
    <col min="10243" max="10243" width="48.5" style="3" customWidth="1"/>
    <col min="10244" max="10244" width="4.875" style="3" customWidth="1"/>
    <col min="10245" max="10287" width="5" style="3" customWidth="1"/>
    <col min="10288" max="10495" width="9" style="3"/>
    <col min="10496" max="10496" width="8" style="3" customWidth="1"/>
    <col min="10497" max="10497" width="17" style="3" customWidth="1"/>
    <col min="10498" max="10498" width="12.75" style="3" customWidth="1"/>
    <col min="10499" max="10499" width="48.5" style="3" customWidth="1"/>
    <col min="10500" max="10500" width="4.875" style="3" customWidth="1"/>
    <col min="10501" max="10543" width="5" style="3" customWidth="1"/>
    <col min="10544" max="10751" width="9" style="3"/>
    <col min="10752" max="10752" width="8" style="3" customWidth="1"/>
    <col min="10753" max="10753" width="17" style="3" customWidth="1"/>
    <col min="10754" max="10754" width="12.75" style="3" customWidth="1"/>
    <col min="10755" max="10755" width="48.5" style="3" customWidth="1"/>
    <col min="10756" max="10756" width="4.875" style="3" customWidth="1"/>
    <col min="10757" max="10799" width="5" style="3" customWidth="1"/>
    <col min="10800" max="11007" width="9" style="3"/>
    <col min="11008" max="11008" width="8" style="3" customWidth="1"/>
    <col min="11009" max="11009" width="17" style="3" customWidth="1"/>
    <col min="11010" max="11010" width="12.75" style="3" customWidth="1"/>
    <col min="11011" max="11011" width="48.5" style="3" customWidth="1"/>
    <col min="11012" max="11012" width="4.875" style="3" customWidth="1"/>
    <col min="11013" max="11055" width="5" style="3" customWidth="1"/>
    <col min="11056" max="11263" width="9" style="3"/>
    <col min="11264" max="11264" width="8" style="3" customWidth="1"/>
    <col min="11265" max="11265" width="17" style="3" customWidth="1"/>
    <col min="11266" max="11266" width="12.75" style="3" customWidth="1"/>
    <col min="11267" max="11267" width="48.5" style="3" customWidth="1"/>
    <col min="11268" max="11268" width="4.875" style="3" customWidth="1"/>
    <col min="11269" max="11311" width="5" style="3" customWidth="1"/>
    <col min="11312" max="11519" width="9" style="3"/>
    <col min="11520" max="11520" width="8" style="3" customWidth="1"/>
    <col min="11521" max="11521" width="17" style="3" customWidth="1"/>
    <col min="11522" max="11522" width="12.75" style="3" customWidth="1"/>
    <col min="11523" max="11523" width="48.5" style="3" customWidth="1"/>
    <col min="11524" max="11524" width="4.875" style="3" customWidth="1"/>
    <col min="11525" max="11567" width="5" style="3" customWidth="1"/>
    <col min="11568" max="11775" width="9" style="3"/>
    <col min="11776" max="11776" width="8" style="3" customWidth="1"/>
    <col min="11777" max="11777" width="17" style="3" customWidth="1"/>
    <col min="11778" max="11778" width="12.75" style="3" customWidth="1"/>
    <col min="11779" max="11779" width="48.5" style="3" customWidth="1"/>
    <col min="11780" max="11780" width="4.875" style="3" customWidth="1"/>
    <col min="11781" max="11823" width="5" style="3" customWidth="1"/>
    <col min="11824" max="12031" width="9" style="3"/>
    <col min="12032" max="12032" width="8" style="3" customWidth="1"/>
    <col min="12033" max="12033" width="17" style="3" customWidth="1"/>
    <col min="12034" max="12034" width="12.75" style="3" customWidth="1"/>
    <col min="12035" max="12035" width="48.5" style="3" customWidth="1"/>
    <col min="12036" max="12036" width="4.875" style="3" customWidth="1"/>
    <col min="12037" max="12079" width="5" style="3" customWidth="1"/>
    <col min="12080" max="12287" width="9" style="3"/>
    <col min="12288" max="12288" width="8" style="3" customWidth="1"/>
    <col min="12289" max="12289" width="17" style="3" customWidth="1"/>
    <col min="12290" max="12290" width="12.75" style="3" customWidth="1"/>
    <col min="12291" max="12291" width="48.5" style="3" customWidth="1"/>
    <col min="12292" max="12292" width="4.875" style="3" customWidth="1"/>
    <col min="12293" max="12335" width="5" style="3" customWidth="1"/>
    <col min="12336" max="12543" width="9" style="3"/>
    <col min="12544" max="12544" width="8" style="3" customWidth="1"/>
    <col min="12545" max="12545" width="17" style="3" customWidth="1"/>
    <col min="12546" max="12546" width="12.75" style="3" customWidth="1"/>
    <col min="12547" max="12547" width="48.5" style="3" customWidth="1"/>
    <col min="12548" max="12548" width="4.875" style="3" customWidth="1"/>
    <col min="12549" max="12591" width="5" style="3" customWidth="1"/>
    <col min="12592" max="12799" width="9" style="3"/>
    <col min="12800" max="12800" width="8" style="3" customWidth="1"/>
    <col min="12801" max="12801" width="17" style="3" customWidth="1"/>
    <col min="12802" max="12802" width="12.75" style="3" customWidth="1"/>
    <col min="12803" max="12803" width="48.5" style="3" customWidth="1"/>
    <col min="12804" max="12804" width="4.875" style="3" customWidth="1"/>
    <col min="12805" max="12847" width="5" style="3" customWidth="1"/>
    <col min="12848" max="13055" width="9" style="3"/>
    <col min="13056" max="13056" width="8" style="3" customWidth="1"/>
    <col min="13057" max="13057" width="17" style="3" customWidth="1"/>
    <col min="13058" max="13058" width="12.75" style="3" customWidth="1"/>
    <col min="13059" max="13059" width="48.5" style="3" customWidth="1"/>
    <col min="13060" max="13060" width="4.875" style="3" customWidth="1"/>
    <col min="13061" max="13103" width="5" style="3" customWidth="1"/>
    <col min="13104" max="13311" width="9" style="3"/>
    <col min="13312" max="13312" width="8" style="3" customWidth="1"/>
    <col min="13313" max="13313" width="17" style="3" customWidth="1"/>
    <col min="13314" max="13314" width="12.75" style="3" customWidth="1"/>
    <col min="13315" max="13315" width="48.5" style="3" customWidth="1"/>
    <col min="13316" max="13316" width="4.875" style="3" customWidth="1"/>
    <col min="13317" max="13359" width="5" style="3" customWidth="1"/>
    <col min="13360" max="13567" width="9" style="3"/>
    <col min="13568" max="13568" width="8" style="3" customWidth="1"/>
    <col min="13569" max="13569" width="17" style="3" customWidth="1"/>
    <col min="13570" max="13570" width="12.75" style="3" customWidth="1"/>
    <col min="13571" max="13571" width="48.5" style="3" customWidth="1"/>
    <col min="13572" max="13572" width="4.875" style="3" customWidth="1"/>
    <col min="13573" max="13615" width="5" style="3" customWidth="1"/>
    <col min="13616" max="13823" width="9" style="3"/>
    <col min="13824" max="13824" width="8" style="3" customWidth="1"/>
    <col min="13825" max="13825" width="17" style="3" customWidth="1"/>
    <col min="13826" max="13826" width="12.75" style="3" customWidth="1"/>
    <col min="13827" max="13827" width="48.5" style="3" customWidth="1"/>
    <col min="13828" max="13828" width="4.875" style="3" customWidth="1"/>
    <col min="13829" max="13871" width="5" style="3" customWidth="1"/>
    <col min="13872" max="14079" width="9" style="3"/>
    <col min="14080" max="14080" width="8" style="3" customWidth="1"/>
    <col min="14081" max="14081" width="17" style="3" customWidth="1"/>
    <col min="14082" max="14082" width="12.75" style="3" customWidth="1"/>
    <col min="14083" max="14083" width="48.5" style="3" customWidth="1"/>
    <col min="14084" max="14084" width="4.875" style="3" customWidth="1"/>
    <col min="14085" max="14127" width="5" style="3" customWidth="1"/>
    <col min="14128" max="14335" width="9" style="3"/>
    <col min="14336" max="14336" width="8" style="3" customWidth="1"/>
    <col min="14337" max="14337" width="17" style="3" customWidth="1"/>
    <col min="14338" max="14338" width="12.75" style="3" customWidth="1"/>
    <col min="14339" max="14339" width="48.5" style="3" customWidth="1"/>
    <col min="14340" max="14340" width="4.875" style="3" customWidth="1"/>
    <col min="14341" max="14383" width="5" style="3" customWidth="1"/>
    <col min="14384" max="14591" width="9" style="3"/>
    <col min="14592" max="14592" width="8" style="3" customWidth="1"/>
    <col min="14593" max="14593" width="17" style="3" customWidth="1"/>
    <col min="14594" max="14594" width="12.75" style="3" customWidth="1"/>
    <col min="14595" max="14595" width="48.5" style="3" customWidth="1"/>
    <col min="14596" max="14596" width="4.875" style="3" customWidth="1"/>
    <col min="14597" max="14639" width="5" style="3" customWidth="1"/>
    <col min="14640" max="14847" width="9" style="3"/>
    <col min="14848" max="14848" width="8" style="3" customWidth="1"/>
    <col min="14849" max="14849" width="17" style="3" customWidth="1"/>
    <col min="14850" max="14850" width="12.75" style="3" customWidth="1"/>
    <col min="14851" max="14851" width="48.5" style="3" customWidth="1"/>
    <col min="14852" max="14852" width="4.875" style="3" customWidth="1"/>
    <col min="14853" max="14895" width="5" style="3" customWidth="1"/>
    <col min="14896" max="15103" width="9" style="3"/>
    <col min="15104" max="15104" width="8" style="3" customWidth="1"/>
    <col min="15105" max="15105" width="17" style="3" customWidth="1"/>
    <col min="15106" max="15106" width="12.75" style="3" customWidth="1"/>
    <col min="15107" max="15107" width="48.5" style="3" customWidth="1"/>
    <col min="15108" max="15108" width="4.875" style="3" customWidth="1"/>
    <col min="15109" max="15151" width="5" style="3" customWidth="1"/>
    <col min="15152" max="15359" width="9" style="3"/>
    <col min="15360" max="15360" width="8" style="3" customWidth="1"/>
    <col min="15361" max="15361" width="17" style="3" customWidth="1"/>
    <col min="15362" max="15362" width="12.75" style="3" customWidth="1"/>
    <col min="15363" max="15363" width="48.5" style="3" customWidth="1"/>
    <col min="15364" max="15364" width="4.875" style="3" customWidth="1"/>
    <col min="15365" max="15407" width="5" style="3" customWidth="1"/>
    <col min="15408" max="15615" width="9" style="3"/>
    <col min="15616" max="15616" width="8" style="3" customWidth="1"/>
    <col min="15617" max="15617" width="17" style="3" customWidth="1"/>
    <col min="15618" max="15618" width="12.75" style="3" customWidth="1"/>
    <col min="15619" max="15619" width="48.5" style="3" customWidth="1"/>
    <col min="15620" max="15620" width="4.875" style="3" customWidth="1"/>
    <col min="15621" max="15663" width="5" style="3" customWidth="1"/>
    <col min="15664" max="15871" width="9" style="3"/>
    <col min="15872" max="15872" width="8" style="3" customWidth="1"/>
    <col min="15873" max="15873" width="17" style="3" customWidth="1"/>
    <col min="15874" max="15874" width="12.75" style="3" customWidth="1"/>
    <col min="15875" max="15875" width="48.5" style="3" customWidth="1"/>
    <col min="15876" max="15876" width="4.875" style="3" customWidth="1"/>
    <col min="15877" max="15919" width="5" style="3" customWidth="1"/>
    <col min="15920" max="16127" width="9" style="3"/>
    <col min="16128" max="16128" width="8" style="3" customWidth="1"/>
    <col min="16129" max="16129" width="17" style="3" customWidth="1"/>
    <col min="16130" max="16130" width="12.75" style="3" customWidth="1"/>
    <col min="16131" max="16131" width="48.5" style="3" customWidth="1"/>
    <col min="16132" max="16132" width="4.875" style="3" customWidth="1"/>
    <col min="16133" max="16175" width="5" style="3" customWidth="1"/>
    <col min="16176" max="16384" width="9" style="3"/>
  </cols>
  <sheetData>
    <row r="1" spans="1:45" s="7" customFormat="1" ht="21.95" customHeight="1" x14ac:dyDescent="0.15">
      <c r="A1" s="489" t="s">
        <v>474</v>
      </c>
      <c r="B1" s="489"/>
      <c r="C1" s="20"/>
    </row>
    <row r="2" spans="1:45" s="1" customFormat="1" ht="25.5" customHeight="1" x14ac:dyDescent="0.3">
      <c r="A2" s="193" t="s">
        <v>387</v>
      </c>
      <c r="B2" s="15"/>
      <c r="C2" s="15"/>
    </row>
    <row r="3" spans="1:45" s="1" customFormat="1" ht="23.25" customHeight="1" x14ac:dyDescent="0.3">
      <c r="A3" s="490" t="s">
        <v>331</v>
      </c>
      <c r="B3" s="491"/>
      <c r="C3" s="522" t="s">
        <v>34</v>
      </c>
    </row>
    <row r="4" spans="1:45" s="1" customFormat="1" ht="23.25" customHeight="1" x14ac:dyDescent="0.3">
      <c r="A4" s="240" t="s">
        <v>303</v>
      </c>
      <c r="B4" s="241" t="s">
        <v>336</v>
      </c>
      <c r="C4" s="53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s="1" customFormat="1" ht="23.25" customHeight="1" x14ac:dyDescent="0.3">
      <c r="A5" s="534" t="s">
        <v>396</v>
      </c>
      <c r="B5" s="535"/>
      <c r="C5" s="292">
        <f>C6</f>
        <v>16</v>
      </c>
    </row>
    <row r="6" spans="1:45" s="1" customFormat="1" ht="23.25" customHeight="1" x14ac:dyDescent="0.3">
      <c r="A6" s="536" t="s">
        <v>291</v>
      </c>
      <c r="B6" s="537"/>
      <c r="C6" s="295">
        <f>SUM(+C7+C9+C12+C15+C18)</f>
        <v>16</v>
      </c>
    </row>
    <row r="7" spans="1:45" s="1" customFormat="1" ht="23.25" customHeight="1" x14ac:dyDescent="0.3">
      <c r="A7" s="528" t="s">
        <v>309</v>
      </c>
      <c r="B7" s="294" t="s">
        <v>338</v>
      </c>
      <c r="C7" s="293">
        <f>SUM(C8:C8)</f>
        <v>1</v>
      </c>
    </row>
    <row r="8" spans="1:45" s="1" customFormat="1" ht="23.25" customHeight="1" x14ac:dyDescent="0.3">
      <c r="A8" s="529"/>
      <c r="B8" s="196" t="s">
        <v>244</v>
      </c>
      <c r="C8" s="197">
        <v>1</v>
      </c>
    </row>
    <row r="9" spans="1:45" s="1" customFormat="1" ht="23.25" customHeight="1" x14ac:dyDescent="0.3">
      <c r="A9" s="530" t="s">
        <v>301</v>
      </c>
      <c r="B9" s="194" t="s">
        <v>338</v>
      </c>
      <c r="C9" s="195">
        <v>4</v>
      </c>
    </row>
    <row r="10" spans="1:45" s="1" customFormat="1" ht="23.25" customHeight="1" x14ac:dyDescent="0.3">
      <c r="A10" s="528"/>
      <c r="B10" s="196" t="s">
        <v>213</v>
      </c>
      <c r="C10" s="198">
        <v>1</v>
      </c>
    </row>
    <row r="11" spans="1:45" s="1" customFormat="1" ht="23.25" customHeight="1" x14ac:dyDescent="0.3">
      <c r="A11" s="529"/>
      <c r="B11" s="196" t="s">
        <v>205</v>
      </c>
      <c r="C11" s="199">
        <v>3</v>
      </c>
    </row>
    <row r="12" spans="1:45" s="1" customFormat="1" ht="23.25" customHeight="1" x14ac:dyDescent="0.3">
      <c r="A12" s="530" t="s">
        <v>302</v>
      </c>
      <c r="B12" s="194" t="s">
        <v>338</v>
      </c>
      <c r="C12" s="200">
        <f>SUM(C13:C14)</f>
        <v>4</v>
      </c>
    </row>
    <row r="13" spans="1:45" s="1" customFormat="1" ht="23.25" customHeight="1" x14ac:dyDescent="0.3">
      <c r="A13" s="528"/>
      <c r="B13" s="196" t="s">
        <v>213</v>
      </c>
      <c r="C13" s="201">
        <v>1</v>
      </c>
    </row>
    <row r="14" spans="1:45" s="1" customFormat="1" ht="23.25" customHeight="1" x14ac:dyDescent="0.3">
      <c r="A14" s="529"/>
      <c r="B14" s="196" t="s">
        <v>205</v>
      </c>
      <c r="C14" s="420">
        <v>3</v>
      </c>
    </row>
    <row r="15" spans="1:45" s="1" customFormat="1" ht="23.25" customHeight="1" x14ac:dyDescent="0.3">
      <c r="A15" s="530" t="s">
        <v>300</v>
      </c>
      <c r="B15" s="194" t="s">
        <v>338</v>
      </c>
      <c r="C15" s="200">
        <f>SUM(C16:C17)</f>
        <v>5</v>
      </c>
    </row>
    <row r="16" spans="1:45" s="1" customFormat="1" ht="23.25" customHeight="1" x14ac:dyDescent="0.3">
      <c r="A16" s="528"/>
      <c r="B16" s="196" t="s">
        <v>213</v>
      </c>
      <c r="C16" s="201">
        <v>2</v>
      </c>
    </row>
    <row r="17" spans="1:3" s="1" customFormat="1" ht="23.25" customHeight="1" x14ac:dyDescent="0.3">
      <c r="A17" s="529"/>
      <c r="B17" s="196" t="s">
        <v>205</v>
      </c>
      <c r="C17" s="202">
        <v>3</v>
      </c>
    </row>
    <row r="18" spans="1:3" s="1" customFormat="1" ht="23.25" customHeight="1" x14ac:dyDescent="0.3">
      <c r="A18" s="530" t="s">
        <v>306</v>
      </c>
      <c r="B18" s="194" t="s">
        <v>338</v>
      </c>
      <c r="C18" s="200">
        <f>SUM(C19:C20)</f>
        <v>2</v>
      </c>
    </row>
    <row r="19" spans="1:3" s="1" customFormat="1" ht="23.25" customHeight="1" x14ac:dyDescent="0.3">
      <c r="A19" s="531"/>
      <c r="B19" s="196" t="s">
        <v>213</v>
      </c>
      <c r="C19" s="203">
        <v>1</v>
      </c>
    </row>
    <row r="20" spans="1:3" s="1" customFormat="1" ht="23.25" customHeight="1" x14ac:dyDescent="0.3">
      <c r="A20" s="532"/>
      <c r="B20" s="204" t="s">
        <v>205</v>
      </c>
      <c r="C20" s="202">
        <v>1</v>
      </c>
    </row>
    <row r="21" spans="1:3" s="1" customFormat="1" ht="20.25" customHeight="1" x14ac:dyDescent="0.3"/>
    <row r="22" spans="1:3" s="1" customFormat="1" ht="20.25" customHeight="1" x14ac:dyDescent="0.3"/>
    <row r="23" spans="1:3" s="1" customFormat="1" ht="20.25" customHeight="1" x14ac:dyDescent="0.3"/>
    <row r="24" spans="1:3" s="1" customFormat="1" ht="20.25" customHeight="1" x14ac:dyDescent="0.3"/>
    <row r="25" spans="1:3" s="1" customFormat="1" ht="20.25" customHeight="1" x14ac:dyDescent="0.3"/>
    <row r="26" spans="1:3" s="1" customFormat="1" ht="20.25" customHeight="1" x14ac:dyDescent="0.3"/>
    <row r="27" spans="1:3" s="1" customFormat="1" ht="20.25" customHeight="1" x14ac:dyDescent="0.3"/>
    <row r="28" spans="1:3" s="1" customFormat="1" ht="20.25" customHeight="1" x14ac:dyDescent="0.3"/>
    <row r="29" spans="1:3" s="1" customFormat="1" ht="20.25" customHeight="1" x14ac:dyDescent="0.3"/>
    <row r="30" spans="1:3" s="1" customFormat="1" ht="20.25" customHeight="1" x14ac:dyDescent="0.3"/>
    <row r="31" spans="1:3" s="1" customFormat="1" ht="20.25" customHeight="1" x14ac:dyDescent="0.3"/>
    <row r="32" spans="1:3" s="1" customFormat="1" ht="20.25" customHeight="1" x14ac:dyDescent="0.3"/>
    <row r="33" s="1" customFormat="1" ht="20.25" customHeight="1" x14ac:dyDescent="0.3"/>
    <row r="34" s="1" customFormat="1" ht="20.25" customHeight="1" x14ac:dyDescent="0.3"/>
    <row r="35" s="1" customFormat="1" ht="20.25" customHeight="1" x14ac:dyDescent="0.3"/>
    <row r="36" s="1" customFormat="1" ht="20.25" customHeight="1" x14ac:dyDescent="0.3"/>
    <row r="37" s="1" customFormat="1" ht="20.25" customHeight="1" x14ac:dyDescent="0.3"/>
    <row r="38" s="1" customFormat="1" ht="20.25" customHeight="1" x14ac:dyDescent="0.3"/>
    <row r="39" s="1" customFormat="1" ht="20.25" customHeight="1" x14ac:dyDescent="0.3"/>
    <row r="40" s="1" customFormat="1" ht="20.25" customHeight="1" x14ac:dyDescent="0.3"/>
    <row r="41" s="1" customFormat="1" ht="20.25" customHeight="1" x14ac:dyDescent="0.3"/>
    <row r="42" s="1" customFormat="1" ht="20.25" customHeight="1" x14ac:dyDescent="0.3"/>
    <row r="43" s="1" customFormat="1" ht="20.25" customHeight="1" x14ac:dyDescent="0.3"/>
    <row r="44" s="1" customFormat="1" ht="20.25" customHeight="1" x14ac:dyDescent="0.3"/>
    <row r="45" s="1" customFormat="1" ht="20.25" customHeight="1" x14ac:dyDescent="0.3"/>
    <row r="46" s="1" customFormat="1" ht="20.25" customHeight="1" x14ac:dyDescent="0.3"/>
    <row r="47" s="1" customFormat="1" ht="20.25" customHeight="1" x14ac:dyDescent="0.3"/>
    <row r="48" s="1" customFormat="1" ht="20.25" customHeight="1" x14ac:dyDescent="0.3"/>
    <row r="49" s="1" customFormat="1" ht="20.25" customHeight="1" x14ac:dyDescent="0.3"/>
    <row r="50" s="1" customFormat="1" ht="20.25" customHeight="1" x14ac:dyDescent="0.3"/>
    <row r="51" s="1" customFormat="1" ht="20.25" customHeight="1" x14ac:dyDescent="0.3"/>
    <row r="52" s="1" customFormat="1" ht="20.25" customHeight="1" x14ac:dyDescent="0.3"/>
    <row r="53" s="1" customFormat="1" ht="20.25" customHeight="1" x14ac:dyDescent="0.3"/>
    <row r="54" s="1" customFormat="1" ht="20.25" customHeight="1" x14ac:dyDescent="0.3"/>
    <row r="55" s="1" customFormat="1" ht="20.25" customHeight="1" x14ac:dyDescent="0.3"/>
    <row r="56" s="1" customFormat="1" ht="20.25" customHeight="1" x14ac:dyDescent="0.3"/>
    <row r="57" s="1" customFormat="1" ht="20.25" customHeight="1" x14ac:dyDescent="0.3"/>
    <row r="58" s="1" customFormat="1" ht="20.25" customHeight="1" x14ac:dyDescent="0.3"/>
    <row r="59" s="1" customFormat="1" ht="20.25" customHeight="1" x14ac:dyDescent="0.3"/>
    <row r="60" s="1" customFormat="1" ht="20.25" customHeight="1" x14ac:dyDescent="0.3"/>
    <row r="61" s="1" customFormat="1" ht="20.25" customHeight="1" x14ac:dyDescent="0.3"/>
    <row r="62" s="1" customFormat="1" ht="20.25" customHeight="1" x14ac:dyDescent="0.3"/>
    <row r="63" s="1" customFormat="1" ht="20.25" customHeight="1" x14ac:dyDescent="0.3"/>
    <row r="64" s="1" customFormat="1" ht="20.25" customHeight="1" x14ac:dyDescent="0.3"/>
    <row r="65" s="1" customFormat="1" ht="20.25" customHeight="1" x14ac:dyDescent="0.3"/>
    <row r="66" s="1" customFormat="1" ht="20.25" customHeight="1" x14ac:dyDescent="0.3"/>
    <row r="67" s="1" customFormat="1" ht="20.25" customHeight="1" x14ac:dyDescent="0.3"/>
    <row r="68" s="1" customFormat="1" ht="20.25" customHeight="1" x14ac:dyDescent="0.3"/>
    <row r="69" s="1" customFormat="1" ht="20.25" customHeight="1" x14ac:dyDescent="0.3"/>
    <row r="70" s="1" customFormat="1" ht="20.25" customHeigh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</sheetData>
  <mergeCells count="10">
    <mergeCell ref="A1:B1"/>
    <mergeCell ref="A3:B3"/>
    <mergeCell ref="C3:C4"/>
    <mergeCell ref="A5:B5"/>
    <mergeCell ref="A6:B6"/>
    <mergeCell ref="A7:A8"/>
    <mergeCell ref="A9:A11"/>
    <mergeCell ref="A12:A14"/>
    <mergeCell ref="A15:A17"/>
    <mergeCell ref="A18:A20"/>
  </mergeCells>
  <phoneticPr fontId="21" type="noConversion"/>
  <printOptions horizontalCentered="1"/>
  <pageMargins left="0.59041666984558105" right="0.59041666984558105" top="0.6" bottom="0.55097222328186035" header="2.2200000000000002" footer="0.27541667222976685"/>
  <pageSetup paperSize="9" scale="9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8CB3E4"/>
    <pageSetUpPr fitToPage="1"/>
  </sheetPr>
  <dimension ref="A1:BO143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875" style="5" customWidth="1"/>
    <col min="2" max="2" width="21.375" style="5" customWidth="1"/>
    <col min="3" max="3" width="6" style="5" customWidth="1"/>
    <col min="4" max="30" width="5.625" style="5" customWidth="1"/>
    <col min="31" max="31" width="5" style="5" customWidth="1"/>
    <col min="32" max="177" width="9" style="5"/>
    <col min="178" max="178" width="5.875" style="5" customWidth="1"/>
    <col min="179" max="179" width="15.875" style="5" customWidth="1"/>
    <col min="180" max="180" width="4.75" style="5" customWidth="1"/>
    <col min="181" max="181" width="4.25" style="5" customWidth="1"/>
    <col min="182" max="182" width="4.75" style="5" customWidth="1"/>
    <col min="183" max="188" width="4.25" style="5" customWidth="1"/>
    <col min="189" max="189" width="4.625" style="5" customWidth="1"/>
    <col min="190" max="194" width="4.25" style="5" customWidth="1"/>
    <col min="195" max="209" width="4.375" style="5" customWidth="1"/>
    <col min="210" max="241" width="5" style="5" customWidth="1"/>
    <col min="242" max="433" width="9" style="5"/>
    <col min="434" max="434" width="5.875" style="5" customWidth="1"/>
    <col min="435" max="435" width="15.875" style="5" customWidth="1"/>
    <col min="436" max="436" width="4.75" style="5" customWidth="1"/>
    <col min="437" max="437" width="4.25" style="5" customWidth="1"/>
    <col min="438" max="438" width="4.75" style="5" customWidth="1"/>
    <col min="439" max="444" width="4.25" style="5" customWidth="1"/>
    <col min="445" max="445" width="4.625" style="5" customWidth="1"/>
    <col min="446" max="450" width="4.25" style="5" customWidth="1"/>
    <col min="451" max="465" width="4.375" style="5" customWidth="1"/>
    <col min="466" max="497" width="5" style="5" customWidth="1"/>
    <col min="498" max="689" width="9" style="5"/>
    <col min="690" max="690" width="5.875" style="5" customWidth="1"/>
    <col min="691" max="691" width="15.875" style="5" customWidth="1"/>
    <col min="692" max="692" width="4.75" style="5" customWidth="1"/>
    <col min="693" max="693" width="4.25" style="5" customWidth="1"/>
    <col min="694" max="694" width="4.75" style="5" customWidth="1"/>
    <col min="695" max="700" width="4.25" style="5" customWidth="1"/>
    <col min="701" max="701" width="4.625" style="5" customWidth="1"/>
    <col min="702" max="706" width="4.25" style="5" customWidth="1"/>
    <col min="707" max="721" width="4.375" style="5" customWidth="1"/>
    <col min="722" max="753" width="5" style="5" customWidth="1"/>
    <col min="754" max="945" width="9" style="5"/>
    <col min="946" max="946" width="5.875" style="5" customWidth="1"/>
    <col min="947" max="947" width="15.875" style="5" customWidth="1"/>
    <col min="948" max="948" width="4.75" style="5" customWidth="1"/>
    <col min="949" max="949" width="4.25" style="5" customWidth="1"/>
    <col min="950" max="950" width="4.75" style="5" customWidth="1"/>
    <col min="951" max="956" width="4.25" style="5" customWidth="1"/>
    <col min="957" max="957" width="4.625" style="5" customWidth="1"/>
    <col min="958" max="962" width="4.25" style="5" customWidth="1"/>
    <col min="963" max="977" width="4.375" style="5" customWidth="1"/>
    <col min="978" max="1009" width="5" style="5" customWidth="1"/>
    <col min="1010" max="1201" width="9" style="5"/>
    <col min="1202" max="1202" width="5.875" style="5" customWidth="1"/>
    <col min="1203" max="1203" width="15.875" style="5" customWidth="1"/>
    <col min="1204" max="1204" width="4.75" style="5" customWidth="1"/>
    <col min="1205" max="1205" width="4.25" style="5" customWidth="1"/>
    <col min="1206" max="1206" width="4.75" style="5" customWidth="1"/>
    <col min="1207" max="1212" width="4.25" style="5" customWidth="1"/>
    <col min="1213" max="1213" width="4.625" style="5" customWidth="1"/>
    <col min="1214" max="1218" width="4.25" style="5" customWidth="1"/>
    <col min="1219" max="1233" width="4.375" style="5" customWidth="1"/>
    <col min="1234" max="1265" width="5" style="5" customWidth="1"/>
    <col min="1266" max="1457" width="9" style="5"/>
    <col min="1458" max="1458" width="5.875" style="5" customWidth="1"/>
    <col min="1459" max="1459" width="15.875" style="5" customWidth="1"/>
    <col min="1460" max="1460" width="4.75" style="5" customWidth="1"/>
    <col min="1461" max="1461" width="4.25" style="5" customWidth="1"/>
    <col min="1462" max="1462" width="4.75" style="5" customWidth="1"/>
    <col min="1463" max="1468" width="4.25" style="5" customWidth="1"/>
    <col min="1469" max="1469" width="4.625" style="5" customWidth="1"/>
    <col min="1470" max="1474" width="4.25" style="5" customWidth="1"/>
    <col min="1475" max="1489" width="4.375" style="5" customWidth="1"/>
    <col min="1490" max="1521" width="5" style="5" customWidth="1"/>
    <col min="1522" max="1713" width="9" style="5"/>
    <col min="1714" max="1714" width="5.875" style="5" customWidth="1"/>
    <col min="1715" max="1715" width="15.875" style="5" customWidth="1"/>
    <col min="1716" max="1716" width="4.75" style="5" customWidth="1"/>
    <col min="1717" max="1717" width="4.25" style="5" customWidth="1"/>
    <col min="1718" max="1718" width="4.75" style="5" customWidth="1"/>
    <col min="1719" max="1724" width="4.25" style="5" customWidth="1"/>
    <col min="1725" max="1725" width="4.625" style="5" customWidth="1"/>
    <col min="1726" max="1730" width="4.25" style="5" customWidth="1"/>
    <col min="1731" max="1745" width="4.375" style="5" customWidth="1"/>
    <col min="1746" max="1777" width="5" style="5" customWidth="1"/>
    <col min="1778" max="1969" width="9" style="5"/>
    <col min="1970" max="1970" width="5.875" style="5" customWidth="1"/>
    <col min="1971" max="1971" width="15.875" style="5" customWidth="1"/>
    <col min="1972" max="1972" width="4.75" style="5" customWidth="1"/>
    <col min="1973" max="1973" width="4.25" style="5" customWidth="1"/>
    <col min="1974" max="1974" width="4.75" style="5" customWidth="1"/>
    <col min="1975" max="1980" width="4.25" style="5" customWidth="1"/>
    <col min="1981" max="1981" width="4.625" style="5" customWidth="1"/>
    <col min="1982" max="1986" width="4.25" style="5" customWidth="1"/>
    <col min="1987" max="2001" width="4.375" style="5" customWidth="1"/>
    <col min="2002" max="2033" width="5" style="5" customWidth="1"/>
    <col min="2034" max="2225" width="9" style="5"/>
    <col min="2226" max="2226" width="5.875" style="5" customWidth="1"/>
    <col min="2227" max="2227" width="15.875" style="5" customWidth="1"/>
    <col min="2228" max="2228" width="4.75" style="5" customWidth="1"/>
    <col min="2229" max="2229" width="4.25" style="5" customWidth="1"/>
    <col min="2230" max="2230" width="4.75" style="5" customWidth="1"/>
    <col min="2231" max="2236" width="4.25" style="5" customWidth="1"/>
    <col min="2237" max="2237" width="4.625" style="5" customWidth="1"/>
    <col min="2238" max="2242" width="4.25" style="5" customWidth="1"/>
    <col min="2243" max="2257" width="4.375" style="5" customWidth="1"/>
    <col min="2258" max="2289" width="5" style="5" customWidth="1"/>
    <col min="2290" max="2481" width="9" style="5"/>
    <col min="2482" max="2482" width="5.875" style="5" customWidth="1"/>
    <col min="2483" max="2483" width="15.875" style="5" customWidth="1"/>
    <col min="2484" max="2484" width="4.75" style="5" customWidth="1"/>
    <col min="2485" max="2485" width="4.25" style="5" customWidth="1"/>
    <col min="2486" max="2486" width="4.75" style="5" customWidth="1"/>
    <col min="2487" max="2492" width="4.25" style="5" customWidth="1"/>
    <col min="2493" max="2493" width="4.625" style="5" customWidth="1"/>
    <col min="2494" max="2498" width="4.25" style="5" customWidth="1"/>
    <col min="2499" max="2513" width="4.375" style="5" customWidth="1"/>
    <col min="2514" max="2545" width="5" style="5" customWidth="1"/>
    <col min="2546" max="2737" width="9" style="5"/>
    <col min="2738" max="2738" width="5.875" style="5" customWidth="1"/>
    <col min="2739" max="2739" width="15.875" style="5" customWidth="1"/>
    <col min="2740" max="2740" width="4.75" style="5" customWidth="1"/>
    <col min="2741" max="2741" width="4.25" style="5" customWidth="1"/>
    <col min="2742" max="2742" width="4.75" style="5" customWidth="1"/>
    <col min="2743" max="2748" width="4.25" style="5" customWidth="1"/>
    <col min="2749" max="2749" width="4.625" style="5" customWidth="1"/>
    <col min="2750" max="2754" width="4.25" style="5" customWidth="1"/>
    <col min="2755" max="2769" width="4.375" style="5" customWidth="1"/>
    <col min="2770" max="2801" width="5" style="5" customWidth="1"/>
    <col min="2802" max="2993" width="9" style="5"/>
    <col min="2994" max="2994" width="5.875" style="5" customWidth="1"/>
    <col min="2995" max="2995" width="15.875" style="5" customWidth="1"/>
    <col min="2996" max="2996" width="4.75" style="5" customWidth="1"/>
    <col min="2997" max="2997" width="4.25" style="5" customWidth="1"/>
    <col min="2998" max="2998" width="4.75" style="5" customWidth="1"/>
    <col min="2999" max="3004" width="4.25" style="5" customWidth="1"/>
    <col min="3005" max="3005" width="4.625" style="5" customWidth="1"/>
    <col min="3006" max="3010" width="4.25" style="5" customWidth="1"/>
    <col min="3011" max="3025" width="4.375" style="5" customWidth="1"/>
    <col min="3026" max="3057" width="5" style="5" customWidth="1"/>
    <col min="3058" max="3249" width="9" style="5"/>
    <col min="3250" max="3250" width="5.875" style="5" customWidth="1"/>
    <col min="3251" max="3251" width="15.875" style="5" customWidth="1"/>
    <col min="3252" max="3252" width="4.75" style="5" customWidth="1"/>
    <col min="3253" max="3253" width="4.25" style="5" customWidth="1"/>
    <col min="3254" max="3254" width="4.75" style="5" customWidth="1"/>
    <col min="3255" max="3260" width="4.25" style="5" customWidth="1"/>
    <col min="3261" max="3261" width="4.625" style="5" customWidth="1"/>
    <col min="3262" max="3266" width="4.25" style="5" customWidth="1"/>
    <col min="3267" max="3281" width="4.375" style="5" customWidth="1"/>
    <col min="3282" max="3313" width="5" style="5" customWidth="1"/>
    <col min="3314" max="3505" width="9" style="5"/>
    <col min="3506" max="3506" width="5.875" style="5" customWidth="1"/>
    <col min="3507" max="3507" width="15.875" style="5" customWidth="1"/>
    <col min="3508" max="3508" width="4.75" style="5" customWidth="1"/>
    <col min="3509" max="3509" width="4.25" style="5" customWidth="1"/>
    <col min="3510" max="3510" width="4.75" style="5" customWidth="1"/>
    <col min="3511" max="3516" width="4.25" style="5" customWidth="1"/>
    <col min="3517" max="3517" width="4.625" style="5" customWidth="1"/>
    <col min="3518" max="3522" width="4.25" style="5" customWidth="1"/>
    <col min="3523" max="3537" width="4.375" style="5" customWidth="1"/>
    <col min="3538" max="3569" width="5" style="5" customWidth="1"/>
    <col min="3570" max="3761" width="9" style="5"/>
    <col min="3762" max="3762" width="5.875" style="5" customWidth="1"/>
    <col min="3763" max="3763" width="15.875" style="5" customWidth="1"/>
    <col min="3764" max="3764" width="4.75" style="5" customWidth="1"/>
    <col min="3765" max="3765" width="4.25" style="5" customWidth="1"/>
    <col min="3766" max="3766" width="4.75" style="5" customWidth="1"/>
    <col min="3767" max="3772" width="4.25" style="5" customWidth="1"/>
    <col min="3773" max="3773" width="4.625" style="5" customWidth="1"/>
    <col min="3774" max="3778" width="4.25" style="5" customWidth="1"/>
    <col min="3779" max="3793" width="4.375" style="5" customWidth="1"/>
    <col min="3794" max="3825" width="5" style="5" customWidth="1"/>
    <col min="3826" max="4017" width="9" style="5"/>
    <col min="4018" max="4018" width="5.875" style="5" customWidth="1"/>
    <col min="4019" max="4019" width="15.875" style="5" customWidth="1"/>
    <col min="4020" max="4020" width="4.75" style="5" customWidth="1"/>
    <col min="4021" max="4021" width="4.25" style="5" customWidth="1"/>
    <col min="4022" max="4022" width="4.75" style="5" customWidth="1"/>
    <col min="4023" max="4028" width="4.25" style="5" customWidth="1"/>
    <col min="4029" max="4029" width="4.625" style="5" customWidth="1"/>
    <col min="4030" max="4034" width="4.25" style="5" customWidth="1"/>
    <col min="4035" max="4049" width="4.375" style="5" customWidth="1"/>
    <col min="4050" max="4081" width="5" style="5" customWidth="1"/>
    <col min="4082" max="4273" width="9" style="5"/>
    <col min="4274" max="4274" width="5.875" style="5" customWidth="1"/>
    <col min="4275" max="4275" width="15.875" style="5" customWidth="1"/>
    <col min="4276" max="4276" width="4.75" style="5" customWidth="1"/>
    <col min="4277" max="4277" width="4.25" style="5" customWidth="1"/>
    <col min="4278" max="4278" width="4.75" style="5" customWidth="1"/>
    <col min="4279" max="4284" width="4.25" style="5" customWidth="1"/>
    <col min="4285" max="4285" width="4.625" style="5" customWidth="1"/>
    <col min="4286" max="4290" width="4.25" style="5" customWidth="1"/>
    <col min="4291" max="4305" width="4.375" style="5" customWidth="1"/>
    <col min="4306" max="4337" width="5" style="5" customWidth="1"/>
    <col min="4338" max="4529" width="9" style="5"/>
    <col min="4530" max="4530" width="5.875" style="5" customWidth="1"/>
    <col min="4531" max="4531" width="15.875" style="5" customWidth="1"/>
    <col min="4532" max="4532" width="4.75" style="5" customWidth="1"/>
    <col min="4533" max="4533" width="4.25" style="5" customWidth="1"/>
    <col min="4534" max="4534" width="4.75" style="5" customWidth="1"/>
    <col min="4535" max="4540" width="4.25" style="5" customWidth="1"/>
    <col min="4541" max="4541" width="4.625" style="5" customWidth="1"/>
    <col min="4542" max="4546" width="4.25" style="5" customWidth="1"/>
    <col min="4547" max="4561" width="4.375" style="5" customWidth="1"/>
    <col min="4562" max="4593" width="5" style="5" customWidth="1"/>
    <col min="4594" max="4785" width="9" style="5"/>
    <col min="4786" max="4786" width="5.875" style="5" customWidth="1"/>
    <col min="4787" max="4787" width="15.875" style="5" customWidth="1"/>
    <col min="4788" max="4788" width="4.75" style="5" customWidth="1"/>
    <col min="4789" max="4789" width="4.25" style="5" customWidth="1"/>
    <col min="4790" max="4790" width="4.75" style="5" customWidth="1"/>
    <col min="4791" max="4796" width="4.25" style="5" customWidth="1"/>
    <col min="4797" max="4797" width="4.625" style="5" customWidth="1"/>
    <col min="4798" max="4802" width="4.25" style="5" customWidth="1"/>
    <col min="4803" max="4817" width="4.375" style="5" customWidth="1"/>
    <col min="4818" max="4849" width="5" style="5" customWidth="1"/>
    <col min="4850" max="5041" width="9" style="5"/>
    <col min="5042" max="5042" width="5.875" style="5" customWidth="1"/>
    <col min="5043" max="5043" width="15.875" style="5" customWidth="1"/>
    <col min="5044" max="5044" width="4.75" style="5" customWidth="1"/>
    <col min="5045" max="5045" width="4.25" style="5" customWidth="1"/>
    <col min="5046" max="5046" width="4.75" style="5" customWidth="1"/>
    <col min="5047" max="5052" width="4.25" style="5" customWidth="1"/>
    <col min="5053" max="5053" width="4.625" style="5" customWidth="1"/>
    <col min="5054" max="5058" width="4.25" style="5" customWidth="1"/>
    <col min="5059" max="5073" width="4.375" style="5" customWidth="1"/>
    <col min="5074" max="5105" width="5" style="5" customWidth="1"/>
    <col min="5106" max="5297" width="9" style="5"/>
    <col min="5298" max="5298" width="5.875" style="5" customWidth="1"/>
    <col min="5299" max="5299" width="15.875" style="5" customWidth="1"/>
    <col min="5300" max="5300" width="4.75" style="5" customWidth="1"/>
    <col min="5301" max="5301" width="4.25" style="5" customWidth="1"/>
    <col min="5302" max="5302" width="4.75" style="5" customWidth="1"/>
    <col min="5303" max="5308" width="4.25" style="5" customWidth="1"/>
    <col min="5309" max="5309" width="4.625" style="5" customWidth="1"/>
    <col min="5310" max="5314" width="4.25" style="5" customWidth="1"/>
    <col min="5315" max="5329" width="4.375" style="5" customWidth="1"/>
    <col min="5330" max="5361" width="5" style="5" customWidth="1"/>
    <col min="5362" max="5553" width="9" style="5"/>
    <col min="5554" max="5554" width="5.875" style="5" customWidth="1"/>
    <col min="5555" max="5555" width="15.875" style="5" customWidth="1"/>
    <col min="5556" max="5556" width="4.75" style="5" customWidth="1"/>
    <col min="5557" max="5557" width="4.25" style="5" customWidth="1"/>
    <col min="5558" max="5558" width="4.75" style="5" customWidth="1"/>
    <col min="5559" max="5564" width="4.25" style="5" customWidth="1"/>
    <col min="5565" max="5565" width="4.625" style="5" customWidth="1"/>
    <col min="5566" max="5570" width="4.25" style="5" customWidth="1"/>
    <col min="5571" max="5585" width="4.375" style="5" customWidth="1"/>
    <col min="5586" max="5617" width="5" style="5" customWidth="1"/>
    <col min="5618" max="5809" width="9" style="5"/>
    <col min="5810" max="5810" width="5.875" style="5" customWidth="1"/>
    <col min="5811" max="5811" width="15.875" style="5" customWidth="1"/>
    <col min="5812" max="5812" width="4.75" style="5" customWidth="1"/>
    <col min="5813" max="5813" width="4.25" style="5" customWidth="1"/>
    <col min="5814" max="5814" width="4.75" style="5" customWidth="1"/>
    <col min="5815" max="5820" width="4.25" style="5" customWidth="1"/>
    <col min="5821" max="5821" width="4.625" style="5" customWidth="1"/>
    <col min="5822" max="5826" width="4.25" style="5" customWidth="1"/>
    <col min="5827" max="5841" width="4.375" style="5" customWidth="1"/>
    <col min="5842" max="5873" width="5" style="5" customWidth="1"/>
    <col min="5874" max="6065" width="9" style="5"/>
    <col min="6066" max="6066" width="5.875" style="5" customWidth="1"/>
    <col min="6067" max="6067" width="15.875" style="5" customWidth="1"/>
    <col min="6068" max="6068" width="4.75" style="5" customWidth="1"/>
    <col min="6069" max="6069" width="4.25" style="5" customWidth="1"/>
    <col min="6070" max="6070" width="4.75" style="5" customWidth="1"/>
    <col min="6071" max="6076" width="4.25" style="5" customWidth="1"/>
    <col min="6077" max="6077" width="4.625" style="5" customWidth="1"/>
    <col min="6078" max="6082" width="4.25" style="5" customWidth="1"/>
    <col min="6083" max="6097" width="4.375" style="5" customWidth="1"/>
    <col min="6098" max="6129" width="5" style="5" customWidth="1"/>
    <col min="6130" max="6321" width="9" style="5"/>
    <col min="6322" max="6322" width="5.875" style="5" customWidth="1"/>
    <col min="6323" max="6323" width="15.875" style="5" customWidth="1"/>
    <col min="6324" max="6324" width="4.75" style="5" customWidth="1"/>
    <col min="6325" max="6325" width="4.25" style="5" customWidth="1"/>
    <col min="6326" max="6326" width="4.75" style="5" customWidth="1"/>
    <col min="6327" max="6332" width="4.25" style="5" customWidth="1"/>
    <col min="6333" max="6333" width="4.625" style="5" customWidth="1"/>
    <col min="6334" max="6338" width="4.25" style="5" customWidth="1"/>
    <col min="6339" max="6353" width="4.375" style="5" customWidth="1"/>
    <col min="6354" max="6385" width="5" style="5" customWidth="1"/>
    <col min="6386" max="6577" width="9" style="5"/>
    <col min="6578" max="6578" width="5.875" style="5" customWidth="1"/>
    <col min="6579" max="6579" width="15.875" style="5" customWidth="1"/>
    <col min="6580" max="6580" width="4.75" style="5" customWidth="1"/>
    <col min="6581" max="6581" width="4.25" style="5" customWidth="1"/>
    <col min="6582" max="6582" width="4.75" style="5" customWidth="1"/>
    <col min="6583" max="6588" width="4.25" style="5" customWidth="1"/>
    <col min="6589" max="6589" width="4.625" style="5" customWidth="1"/>
    <col min="6590" max="6594" width="4.25" style="5" customWidth="1"/>
    <col min="6595" max="6609" width="4.375" style="5" customWidth="1"/>
    <col min="6610" max="6641" width="5" style="5" customWidth="1"/>
    <col min="6642" max="6833" width="9" style="5"/>
    <col min="6834" max="6834" width="5.875" style="5" customWidth="1"/>
    <col min="6835" max="6835" width="15.875" style="5" customWidth="1"/>
    <col min="6836" max="6836" width="4.75" style="5" customWidth="1"/>
    <col min="6837" max="6837" width="4.25" style="5" customWidth="1"/>
    <col min="6838" max="6838" width="4.75" style="5" customWidth="1"/>
    <col min="6839" max="6844" width="4.25" style="5" customWidth="1"/>
    <col min="6845" max="6845" width="4.625" style="5" customWidth="1"/>
    <col min="6846" max="6850" width="4.25" style="5" customWidth="1"/>
    <col min="6851" max="6865" width="4.375" style="5" customWidth="1"/>
    <col min="6866" max="6897" width="5" style="5" customWidth="1"/>
    <col min="6898" max="7089" width="9" style="5"/>
    <col min="7090" max="7090" width="5.875" style="5" customWidth="1"/>
    <col min="7091" max="7091" width="15.875" style="5" customWidth="1"/>
    <col min="7092" max="7092" width="4.75" style="5" customWidth="1"/>
    <col min="7093" max="7093" width="4.25" style="5" customWidth="1"/>
    <col min="7094" max="7094" width="4.75" style="5" customWidth="1"/>
    <col min="7095" max="7100" width="4.25" style="5" customWidth="1"/>
    <col min="7101" max="7101" width="4.625" style="5" customWidth="1"/>
    <col min="7102" max="7106" width="4.25" style="5" customWidth="1"/>
    <col min="7107" max="7121" width="4.375" style="5" customWidth="1"/>
    <col min="7122" max="7153" width="5" style="5" customWidth="1"/>
    <col min="7154" max="7345" width="9" style="5"/>
    <col min="7346" max="7346" width="5.875" style="5" customWidth="1"/>
    <col min="7347" max="7347" width="15.875" style="5" customWidth="1"/>
    <col min="7348" max="7348" width="4.75" style="5" customWidth="1"/>
    <col min="7349" max="7349" width="4.25" style="5" customWidth="1"/>
    <col min="7350" max="7350" width="4.75" style="5" customWidth="1"/>
    <col min="7351" max="7356" width="4.25" style="5" customWidth="1"/>
    <col min="7357" max="7357" width="4.625" style="5" customWidth="1"/>
    <col min="7358" max="7362" width="4.25" style="5" customWidth="1"/>
    <col min="7363" max="7377" width="4.375" style="5" customWidth="1"/>
    <col min="7378" max="7409" width="5" style="5" customWidth="1"/>
    <col min="7410" max="7601" width="9" style="5"/>
    <col min="7602" max="7602" width="5.875" style="5" customWidth="1"/>
    <col min="7603" max="7603" width="15.875" style="5" customWidth="1"/>
    <col min="7604" max="7604" width="4.75" style="5" customWidth="1"/>
    <col min="7605" max="7605" width="4.25" style="5" customWidth="1"/>
    <col min="7606" max="7606" width="4.75" style="5" customWidth="1"/>
    <col min="7607" max="7612" width="4.25" style="5" customWidth="1"/>
    <col min="7613" max="7613" width="4.625" style="5" customWidth="1"/>
    <col min="7614" max="7618" width="4.25" style="5" customWidth="1"/>
    <col min="7619" max="7633" width="4.375" style="5" customWidth="1"/>
    <col min="7634" max="7665" width="5" style="5" customWidth="1"/>
    <col min="7666" max="7857" width="9" style="5"/>
    <col min="7858" max="7858" width="5.875" style="5" customWidth="1"/>
    <col min="7859" max="7859" width="15.875" style="5" customWidth="1"/>
    <col min="7860" max="7860" width="4.75" style="5" customWidth="1"/>
    <col min="7861" max="7861" width="4.25" style="5" customWidth="1"/>
    <col min="7862" max="7862" width="4.75" style="5" customWidth="1"/>
    <col min="7863" max="7868" width="4.25" style="5" customWidth="1"/>
    <col min="7869" max="7869" width="4.625" style="5" customWidth="1"/>
    <col min="7870" max="7874" width="4.25" style="5" customWidth="1"/>
    <col min="7875" max="7889" width="4.375" style="5" customWidth="1"/>
    <col min="7890" max="7921" width="5" style="5" customWidth="1"/>
    <col min="7922" max="8113" width="9" style="5"/>
    <col min="8114" max="8114" width="5.875" style="5" customWidth="1"/>
    <col min="8115" max="8115" width="15.875" style="5" customWidth="1"/>
    <col min="8116" max="8116" width="4.75" style="5" customWidth="1"/>
    <col min="8117" max="8117" width="4.25" style="5" customWidth="1"/>
    <col min="8118" max="8118" width="4.75" style="5" customWidth="1"/>
    <col min="8119" max="8124" width="4.25" style="5" customWidth="1"/>
    <col min="8125" max="8125" width="4.625" style="5" customWidth="1"/>
    <col min="8126" max="8130" width="4.25" style="5" customWidth="1"/>
    <col min="8131" max="8145" width="4.375" style="5" customWidth="1"/>
    <col min="8146" max="8177" width="5" style="5" customWidth="1"/>
    <col min="8178" max="8369" width="9" style="5"/>
    <col min="8370" max="8370" width="5.875" style="5" customWidth="1"/>
    <col min="8371" max="8371" width="15.875" style="5" customWidth="1"/>
    <col min="8372" max="8372" width="4.75" style="5" customWidth="1"/>
    <col min="8373" max="8373" width="4.25" style="5" customWidth="1"/>
    <col min="8374" max="8374" width="4.75" style="5" customWidth="1"/>
    <col min="8375" max="8380" width="4.25" style="5" customWidth="1"/>
    <col min="8381" max="8381" width="4.625" style="5" customWidth="1"/>
    <col min="8382" max="8386" width="4.25" style="5" customWidth="1"/>
    <col min="8387" max="8401" width="4.375" style="5" customWidth="1"/>
    <col min="8402" max="8433" width="5" style="5" customWidth="1"/>
    <col min="8434" max="8625" width="9" style="5"/>
    <col min="8626" max="8626" width="5.875" style="5" customWidth="1"/>
    <col min="8627" max="8627" width="15.875" style="5" customWidth="1"/>
    <col min="8628" max="8628" width="4.75" style="5" customWidth="1"/>
    <col min="8629" max="8629" width="4.25" style="5" customWidth="1"/>
    <col min="8630" max="8630" width="4.75" style="5" customWidth="1"/>
    <col min="8631" max="8636" width="4.25" style="5" customWidth="1"/>
    <col min="8637" max="8637" width="4.625" style="5" customWidth="1"/>
    <col min="8638" max="8642" width="4.25" style="5" customWidth="1"/>
    <col min="8643" max="8657" width="4.375" style="5" customWidth="1"/>
    <col min="8658" max="8689" width="5" style="5" customWidth="1"/>
    <col min="8690" max="8881" width="9" style="5"/>
    <col min="8882" max="8882" width="5.875" style="5" customWidth="1"/>
    <col min="8883" max="8883" width="15.875" style="5" customWidth="1"/>
    <col min="8884" max="8884" width="4.75" style="5" customWidth="1"/>
    <col min="8885" max="8885" width="4.25" style="5" customWidth="1"/>
    <col min="8886" max="8886" width="4.75" style="5" customWidth="1"/>
    <col min="8887" max="8892" width="4.25" style="5" customWidth="1"/>
    <col min="8893" max="8893" width="4.625" style="5" customWidth="1"/>
    <col min="8894" max="8898" width="4.25" style="5" customWidth="1"/>
    <col min="8899" max="8913" width="4.375" style="5" customWidth="1"/>
    <col min="8914" max="8945" width="5" style="5" customWidth="1"/>
    <col min="8946" max="9137" width="9" style="5"/>
    <col min="9138" max="9138" width="5.875" style="5" customWidth="1"/>
    <col min="9139" max="9139" width="15.875" style="5" customWidth="1"/>
    <col min="9140" max="9140" width="4.75" style="5" customWidth="1"/>
    <col min="9141" max="9141" width="4.25" style="5" customWidth="1"/>
    <col min="9142" max="9142" width="4.75" style="5" customWidth="1"/>
    <col min="9143" max="9148" width="4.25" style="5" customWidth="1"/>
    <col min="9149" max="9149" width="4.625" style="5" customWidth="1"/>
    <col min="9150" max="9154" width="4.25" style="5" customWidth="1"/>
    <col min="9155" max="9169" width="4.375" style="5" customWidth="1"/>
    <col min="9170" max="9201" width="5" style="5" customWidth="1"/>
    <col min="9202" max="9393" width="9" style="5"/>
    <col min="9394" max="9394" width="5.875" style="5" customWidth="1"/>
    <col min="9395" max="9395" width="15.875" style="5" customWidth="1"/>
    <col min="9396" max="9396" width="4.75" style="5" customWidth="1"/>
    <col min="9397" max="9397" width="4.25" style="5" customWidth="1"/>
    <col min="9398" max="9398" width="4.75" style="5" customWidth="1"/>
    <col min="9399" max="9404" width="4.25" style="5" customWidth="1"/>
    <col min="9405" max="9405" width="4.625" style="5" customWidth="1"/>
    <col min="9406" max="9410" width="4.25" style="5" customWidth="1"/>
    <col min="9411" max="9425" width="4.375" style="5" customWidth="1"/>
    <col min="9426" max="9457" width="5" style="5" customWidth="1"/>
    <col min="9458" max="9649" width="9" style="5"/>
    <col min="9650" max="9650" width="5.875" style="5" customWidth="1"/>
    <col min="9651" max="9651" width="15.875" style="5" customWidth="1"/>
    <col min="9652" max="9652" width="4.75" style="5" customWidth="1"/>
    <col min="9653" max="9653" width="4.25" style="5" customWidth="1"/>
    <col min="9654" max="9654" width="4.75" style="5" customWidth="1"/>
    <col min="9655" max="9660" width="4.25" style="5" customWidth="1"/>
    <col min="9661" max="9661" width="4.625" style="5" customWidth="1"/>
    <col min="9662" max="9666" width="4.25" style="5" customWidth="1"/>
    <col min="9667" max="9681" width="4.375" style="5" customWidth="1"/>
    <col min="9682" max="9713" width="5" style="5" customWidth="1"/>
    <col min="9714" max="9905" width="9" style="5"/>
    <col min="9906" max="9906" width="5.875" style="5" customWidth="1"/>
    <col min="9907" max="9907" width="15.875" style="5" customWidth="1"/>
    <col min="9908" max="9908" width="4.75" style="5" customWidth="1"/>
    <col min="9909" max="9909" width="4.25" style="5" customWidth="1"/>
    <col min="9910" max="9910" width="4.75" style="5" customWidth="1"/>
    <col min="9911" max="9916" width="4.25" style="5" customWidth="1"/>
    <col min="9917" max="9917" width="4.625" style="5" customWidth="1"/>
    <col min="9918" max="9922" width="4.25" style="5" customWidth="1"/>
    <col min="9923" max="9937" width="4.375" style="5" customWidth="1"/>
    <col min="9938" max="9969" width="5" style="5" customWidth="1"/>
    <col min="9970" max="10161" width="9" style="5"/>
    <col min="10162" max="10162" width="5.875" style="5" customWidth="1"/>
    <col min="10163" max="10163" width="15.875" style="5" customWidth="1"/>
    <col min="10164" max="10164" width="4.75" style="5" customWidth="1"/>
    <col min="10165" max="10165" width="4.25" style="5" customWidth="1"/>
    <col min="10166" max="10166" width="4.75" style="5" customWidth="1"/>
    <col min="10167" max="10172" width="4.25" style="5" customWidth="1"/>
    <col min="10173" max="10173" width="4.625" style="5" customWidth="1"/>
    <col min="10174" max="10178" width="4.25" style="5" customWidth="1"/>
    <col min="10179" max="10193" width="4.375" style="5" customWidth="1"/>
    <col min="10194" max="10225" width="5" style="5" customWidth="1"/>
    <col min="10226" max="10417" width="9" style="5"/>
    <col min="10418" max="10418" width="5.875" style="5" customWidth="1"/>
    <col min="10419" max="10419" width="15.875" style="5" customWidth="1"/>
    <col min="10420" max="10420" width="4.75" style="5" customWidth="1"/>
    <col min="10421" max="10421" width="4.25" style="5" customWidth="1"/>
    <col min="10422" max="10422" width="4.75" style="5" customWidth="1"/>
    <col min="10423" max="10428" width="4.25" style="5" customWidth="1"/>
    <col min="10429" max="10429" width="4.625" style="5" customWidth="1"/>
    <col min="10430" max="10434" width="4.25" style="5" customWidth="1"/>
    <col min="10435" max="10449" width="4.375" style="5" customWidth="1"/>
    <col min="10450" max="10481" width="5" style="5" customWidth="1"/>
    <col min="10482" max="10673" width="9" style="5"/>
    <col min="10674" max="10674" width="5.875" style="5" customWidth="1"/>
    <col min="10675" max="10675" width="15.875" style="5" customWidth="1"/>
    <col min="10676" max="10676" width="4.75" style="5" customWidth="1"/>
    <col min="10677" max="10677" width="4.25" style="5" customWidth="1"/>
    <col min="10678" max="10678" width="4.75" style="5" customWidth="1"/>
    <col min="10679" max="10684" width="4.25" style="5" customWidth="1"/>
    <col min="10685" max="10685" width="4.625" style="5" customWidth="1"/>
    <col min="10686" max="10690" width="4.25" style="5" customWidth="1"/>
    <col min="10691" max="10705" width="4.375" style="5" customWidth="1"/>
    <col min="10706" max="10737" width="5" style="5" customWidth="1"/>
    <col min="10738" max="10929" width="9" style="5"/>
    <col min="10930" max="10930" width="5.875" style="5" customWidth="1"/>
    <col min="10931" max="10931" width="15.875" style="5" customWidth="1"/>
    <col min="10932" max="10932" width="4.75" style="5" customWidth="1"/>
    <col min="10933" max="10933" width="4.25" style="5" customWidth="1"/>
    <col min="10934" max="10934" width="4.75" style="5" customWidth="1"/>
    <col min="10935" max="10940" width="4.25" style="5" customWidth="1"/>
    <col min="10941" max="10941" width="4.625" style="5" customWidth="1"/>
    <col min="10942" max="10946" width="4.25" style="5" customWidth="1"/>
    <col min="10947" max="10961" width="4.375" style="5" customWidth="1"/>
    <col min="10962" max="10993" width="5" style="5" customWidth="1"/>
    <col min="10994" max="11185" width="9" style="5"/>
    <col min="11186" max="11186" width="5.875" style="5" customWidth="1"/>
    <col min="11187" max="11187" width="15.875" style="5" customWidth="1"/>
    <col min="11188" max="11188" width="4.75" style="5" customWidth="1"/>
    <col min="11189" max="11189" width="4.25" style="5" customWidth="1"/>
    <col min="11190" max="11190" width="4.75" style="5" customWidth="1"/>
    <col min="11191" max="11196" width="4.25" style="5" customWidth="1"/>
    <col min="11197" max="11197" width="4.625" style="5" customWidth="1"/>
    <col min="11198" max="11202" width="4.25" style="5" customWidth="1"/>
    <col min="11203" max="11217" width="4.375" style="5" customWidth="1"/>
    <col min="11218" max="11249" width="5" style="5" customWidth="1"/>
    <col min="11250" max="11441" width="9" style="5"/>
    <col min="11442" max="11442" width="5.875" style="5" customWidth="1"/>
    <col min="11443" max="11443" width="15.875" style="5" customWidth="1"/>
    <col min="11444" max="11444" width="4.75" style="5" customWidth="1"/>
    <col min="11445" max="11445" width="4.25" style="5" customWidth="1"/>
    <col min="11446" max="11446" width="4.75" style="5" customWidth="1"/>
    <col min="11447" max="11452" width="4.25" style="5" customWidth="1"/>
    <col min="11453" max="11453" width="4.625" style="5" customWidth="1"/>
    <col min="11454" max="11458" width="4.25" style="5" customWidth="1"/>
    <col min="11459" max="11473" width="4.375" style="5" customWidth="1"/>
    <col min="11474" max="11505" width="5" style="5" customWidth="1"/>
    <col min="11506" max="11697" width="9" style="5"/>
    <col min="11698" max="11698" width="5.875" style="5" customWidth="1"/>
    <col min="11699" max="11699" width="15.875" style="5" customWidth="1"/>
    <col min="11700" max="11700" width="4.75" style="5" customWidth="1"/>
    <col min="11701" max="11701" width="4.25" style="5" customWidth="1"/>
    <col min="11702" max="11702" width="4.75" style="5" customWidth="1"/>
    <col min="11703" max="11708" width="4.25" style="5" customWidth="1"/>
    <col min="11709" max="11709" width="4.625" style="5" customWidth="1"/>
    <col min="11710" max="11714" width="4.25" style="5" customWidth="1"/>
    <col min="11715" max="11729" width="4.375" style="5" customWidth="1"/>
    <col min="11730" max="11761" width="5" style="5" customWidth="1"/>
    <col min="11762" max="11953" width="9" style="5"/>
    <col min="11954" max="11954" width="5.875" style="5" customWidth="1"/>
    <col min="11955" max="11955" width="15.875" style="5" customWidth="1"/>
    <col min="11956" max="11956" width="4.75" style="5" customWidth="1"/>
    <col min="11957" max="11957" width="4.25" style="5" customWidth="1"/>
    <col min="11958" max="11958" width="4.75" style="5" customWidth="1"/>
    <col min="11959" max="11964" width="4.25" style="5" customWidth="1"/>
    <col min="11965" max="11965" width="4.625" style="5" customWidth="1"/>
    <col min="11966" max="11970" width="4.25" style="5" customWidth="1"/>
    <col min="11971" max="11985" width="4.375" style="5" customWidth="1"/>
    <col min="11986" max="12017" width="5" style="5" customWidth="1"/>
    <col min="12018" max="12209" width="9" style="5"/>
    <col min="12210" max="12210" width="5.875" style="5" customWidth="1"/>
    <col min="12211" max="12211" width="15.875" style="5" customWidth="1"/>
    <col min="12212" max="12212" width="4.75" style="5" customWidth="1"/>
    <col min="12213" max="12213" width="4.25" style="5" customWidth="1"/>
    <col min="12214" max="12214" width="4.75" style="5" customWidth="1"/>
    <col min="12215" max="12220" width="4.25" style="5" customWidth="1"/>
    <col min="12221" max="12221" width="4.625" style="5" customWidth="1"/>
    <col min="12222" max="12226" width="4.25" style="5" customWidth="1"/>
    <col min="12227" max="12241" width="4.375" style="5" customWidth="1"/>
    <col min="12242" max="12273" width="5" style="5" customWidth="1"/>
    <col min="12274" max="12465" width="9" style="5"/>
    <col min="12466" max="12466" width="5.875" style="5" customWidth="1"/>
    <col min="12467" max="12467" width="15.875" style="5" customWidth="1"/>
    <col min="12468" max="12468" width="4.75" style="5" customWidth="1"/>
    <col min="12469" max="12469" width="4.25" style="5" customWidth="1"/>
    <col min="12470" max="12470" width="4.75" style="5" customWidth="1"/>
    <col min="12471" max="12476" width="4.25" style="5" customWidth="1"/>
    <col min="12477" max="12477" width="4.625" style="5" customWidth="1"/>
    <col min="12478" max="12482" width="4.25" style="5" customWidth="1"/>
    <col min="12483" max="12497" width="4.375" style="5" customWidth="1"/>
    <col min="12498" max="12529" width="5" style="5" customWidth="1"/>
    <col min="12530" max="12721" width="9" style="5"/>
    <col min="12722" max="12722" width="5.875" style="5" customWidth="1"/>
    <col min="12723" max="12723" width="15.875" style="5" customWidth="1"/>
    <col min="12724" max="12724" width="4.75" style="5" customWidth="1"/>
    <col min="12725" max="12725" width="4.25" style="5" customWidth="1"/>
    <col min="12726" max="12726" width="4.75" style="5" customWidth="1"/>
    <col min="12727" max="12732" width="4.25" style="5" customWidth="1"/>
    <col min="12733" max="12733" width="4.625" style="5" customWidth="1"/>
    <col min="12734" max="12738" width="4.25" style="5" customWidth="1"/>
    <col min="12739" max="12753" width="4.375" style="5" customWidth="1"/>
    <col min="12754" max="12785" width="5" style="5" customWidth="1"/>
    <col min="12786" max="12977" width="9" style="5"/>
    <col min="12978" max="12978" width="5.875" style="5" customWidth="1"/>
    <col min="12979" max="12979" width="15.875" style="5" customWidth="1"/>
    <col min="12980" max="12980" width="4.75" style="5" customWidth="1"/>
    <col min="12981" max="12981" width="4.25" style="5" customWidth="1"/>
    <col min="12982" max="12982" width="4.75" style="5" customWidth="1"/>
    <col min="12983" max="12988" width="4.25" style="5" customWidth="1"/>
    <col min="12989" max="12989" width="4.625" style="5" customWidth="1"/>
    <col min="12990" max="12994" width="4.25" style="5" customWidth="1"/>
    <col min="12995" max="13009" width="4.375" style="5" customWidth="1"/>
    <col min="13010" max="13041" width="5" style="5" customWidth="1"/>
    <col min="13042" max="13233" width="9" style="5"/>
    <col min="13234" max="13234" width="5.875" style="5" customWidth="1"/>
    <col min="13235" max="13235" width="15.875" style="5" customWidth="1"/>
    <col min="13236" max="13236" width="4.75" style="5" customWidth="1"/>
    <col min="13237" max="13237" width="4.25" style="5" customWidth="1"/>
    <col min="13238" max="13238" width="4.75" style="5" customWidth="1"/>
    <col min="13239" max="13244" width="4.25" style="5" customWidth="1"/>
    <col min="13245" max="13245" width="4.625" style="5" customWidth="1"/>
    <col min="13246" max="13250" width="4.25" style="5" customWidth="1"/>
    <col min="13251" max="13265" width="4.375" style="5" customWidth="1"/>
    <col min="13266" max="13297" width="5" style="5" customWidth="1"/>
    <col min="13298" max="13489" width="9" style="5"/>
    <col min="13490" max="13490" width="5.875" style="5" customWidth="1"/>
    <col min="13491" max="13491" width="15.875" style="5" customWidth="1"/>
    <col min="13492" max="13492" width="4.75" style="5" customWidth="1"/>
    <col min="13493" max="13493" width="4.25" style="5" customWidth="1"/>
    <col min="13494" max="13494" width="4.75" style="5" customWidth="1"/>
    <col min="13495" max="13500" width="4.25" style="5" customWidth="1"/>
    <col min="13501" max="13501" width="4.625" style="5" customWidth="1"/>
    <col min="13502" max="13506" width="4.25" style="5" customWidth="1"/>
    <col min="13507" max="13521" width="4.375" style="5" customWidth="1"/>
    <col min="13522" max="13553" width="5" style="5" customWidth="1"/>
    <col min="13554" max="13745" width="9" style="5"/>
    <col min="13746" max="13746" width="5.875" style="5" customWidth="1"/>
    <col min="13747" max="13747" width="15.875" style="5" customWidth="1"/>
    <col min="13748" max="13748" width="4.75" style="5" customWidth="1"/>
    <col min="13749" max="13749" width="4.25" style="5" customWidth="1"/>
    <col min="13750" max="13750" width="4.75" style="5" customWidth="1"/>
    <col min="13751" max="13756" width="4.25" style="5" customWidth="1"/>
    <col min="13757" max="13757" width="4.625" style="5" customWidth="1"/>
    <col min="13758" max="13762" width="4.25" style="5" customWidth="1"/>
    <col min="13763" max="13777" width="4.375" style="5" customWidth="1"/>
    <col min="13778" max="13809" width="5" style="5" customWidth="1"/>
    <col min="13810" max="14001" width="9" style="5"/>
    <col min="14002" max="14002" width="5.875" style="5" customWidth="1"/>
    <col min="14003" max="14003" width="15.875" style="5" customWidth="1"/>
    <col min="14004" max="14004" width="4.75" style="5" customWidth="1"/>
    <col min="14005" max="14005" width="4.25" style="5" customWidth="1"/>
    <col min="14006" max="14006" width="4.75" style="5" customWidth="1"/>
    <col min="14007" max="14012" width="4.25" style="5" customWidth="1"/>
    <col min="14013" max="14013" width="4.625" style="5" customWidth="1"/>
    <col min="14014" max="14018" width="4.25" style="5" customWidth="1"/>
    <col min="14019" max="14033" width="4.375" style="5" customWidth="1"/>
    <col min="14034" max="14065" width="5" style="5" customWidth="1"/>
    <col min="14066" max="14257" width="9" style="5"/>
    <col min="14258" max="14258" width="5.875" style="5" customWidth="1"/>
    <col min="14259" max="14259" width="15.875" style="5" customWidth="1"/>
    <col min="14260" max="14260" width="4.75" style="5" customWidth="1"/>
    <col min="14261" max="14261" width="4.25" style="5" customWidth="1"/>
    <col min="14262" max="14262" width="4.75" style="5" customWidth="1"/>
    <col min="14263" max="14268" width="4.25" style="5" customWidth="1"/>
    <col min="14269" max="14269" width="4.625" style="5" customWidth="1"/>
    <col min="14270" max="14274" width="4.25" style="5" customWidth="1"/>
    <col min="14275" max="14289" width="4.375" style="5" customWidth="1"/>
    <col min="14290" max="14321" width="5" style="5" customWidth="1"/>
    <col min="14322" max="14513" width="9" style="5"/>
    <col min="14514" max="14514" width="5.875" style="5" customWidth="1"/>
    <col min="14515" max="14515" width="15.875" style="5" customWidth="1"/>
    <col min="14516" max="14516" width="4.75" style="5" customWidth="1"/>
    <col min="14517" max="14517" width="4.25" style="5" customWidth="1"/>
    <col min="14518" max="14518" width="4.75" style="5" customWidth="1"/>
    <col min="14519" max="14524" width="4.25" style="5" customWidth="1"/>
    <col min="14525" max="14525" width="4.625" style="5" customWidth="1"/>
    <col min="14526" max="14530" width="4.25" style="5" customWidth="1"/>
    <col min="14531" max="14545" width="4.375" style="5" customWidth="1"/>
    <col min="14546" max="14577" width="5" style="5" customWidth="1"/>
    <col min="14578" max="14769" width="9" style="5"/>
    <col min="14770" max="14770" width="5.875" style="5" customWidth="1"/>
    <col min="14771" max="14771" width="15.875" style="5" customWidth="1"/>
    <col min="14772" max="14772" width="4.75" style="5" customWidth="1"/>
    <col min="14773" max="14773" width="4.25" style="5" customWidth="1"/>
    <col min="14774" max="14774" width="4.75" style="5" customWidth="1"/>
    <col min="14775" max="14780" width="4.25" style="5" customWidth="1"/>
    <col min="14781" max="14781" width="4.625" style="5" customWidth="1"/>
    <col min="14782" max="14786" width="4.25" style="5" customWidth="1"/>
    <col min="14787" max="14801" width="4.375" style="5" customWidth="1"/>
    <col min="14802" max="14833" width="5" style="5" customWidth="1"/>
    <col min="14834" max="15025" width="9" style="5"/>
    <col min="15026" max="15026" width="5.875" style="5" customWidth="1"/>
    <col min="15027" max="15027" width="15.875" style="5" customWidth="1"/>
    <col min="15028" max="15028" width="4.75" style="5" customWidth="1"/>
    <col min="15029" max="15029" width="4.25" style="5" customWidth="1"/>
    <col min="15030" max="15030" width="4.75" style="5" customWidth="1"/>
    <col min="15031" max="15036" width="4.25" style="5" customWidth="1"/>
    <col min="15037" max="15037" width="4.625" style="5" customWidth="1"/>
    <col min="15038" max="15042" width="4.25" style="5" customWidth="1"/>
    <col min="15043" max="15057" width="4.375" style="5" customWidth="1"/>
    <col min="15058" max="15089" width="5" style="5" customWidth="1"/>
    <col min="15090" max="15281" width="9" style="5"/>
    <col min="15282" max="15282" width="5.875" style="5" customWidth="1"/>
    <col min="15283" max="15283" width="15.875" style="5" customWidth="1"/>
    <col min="15284" max="15284" width="4.75" style="5" customWidth="1"/>
    <col min="15285" max="15285" width="4.25" style="5" customWidth="1"/>
    <col min="15286" max="15286" width="4.75" style="5" customWidth="1"/>
    <col min="15287" max="15292" width="4.25" style="5" customWidth="1"/>
    <col min="15293" max="15293" width="4.625" style="5" customWidth="1"/>
    <col min="15294" max="15298" width="4.25" style="5" customWidth="1"/>
    <col min="15299" max="15313" width="4.375" style="5" customWidth="1"/>
    <col min="15314" max="15345" width="5" style="5" customWidth="1"/>
    <col min="15346" max="15537" width="9" style="5"/>
    <col min="15538" max="15538" width="5.875" style="5" customWidth="1"/>
    <col min="15539" max="15539" width="15.875" style="5" customWidth="1"/>
    <col min="15540" max="15540" width="4.75" style="5" customWidth="1"/>
    <col min="15541" max="15541" width="4.25" style="5" customWidth="1"/>
    <col min="15542" max="15542" width="4.75" style="5" customWidth="1"/>
    <col min="15543" max="15548" width="4.25" style="5" customWidth="1"/>
    <col min="15549" max="15549" width="4.625" style="5" customWidth="1"/>
    <col min="15550" max="15554" width="4.25" style="5" customWidth="1"/>
    <col min="15555" max="15569" width="4.375" style="5" customWidth="1"/>
    <col min="15570" max="15601" width="5" style="5" customWidth="1"/>
    <col min="15602" max="15793" width="9" style="5"/>
    <col min="15794" max="15794" width="5.875" style="5" customWidth="1"/>
    <col min="15795" max="15795" width="15.875" style="5" customWidth="1"/>
    <col min="15796" max="15796" width="4.75" style="5" customWidth="1"/>
    <col min="15797" max="15797" width="4.25" style="5" customWidth="1"/>
    <col min="15798" max="15798" width="4.75" style="5" customWidth="1"/>
    <col min="15799" max="15804" width="4.25" style="5" customWidth="1"/>
    <col min="15805" max="15805" width="4.625" style="5" customWidth="1"/>
    <col min="15806" max="15810" width="4.25" style="5" customWidth="1"/>
    <col min="15811" max="15825" width="4.375" style="5" customWidth="1"/>
    <col min="15826" max="15857" width="5" style="5" customWidth="1"/>
    <col min="15858" max="16049" width="9" style="5"/>
    <col min="16050" max="16050" width="5.875" style="5" customWidth="1"/>
    <col min="16051" max="16051" width="15.875" style="5" customWidth="1"/>
    <col min="16052" max="16052" width="4.75" style="5" customWidth="1"/>
    <col min="16053" max="16053" width="4.25" style="5" customWidth="1"/>
    <col min="16054" max="16054" width="4.75" style="5" customWidth="1"/>
    <col min="16055" max="16060" width="4.25" style="5" customWidth="1"/>
    <col min="16061" max="16061" width="4.625" style="5" customWidth="1"/>
    <col min="16062" max="16066" width="4.25" style="5" customWidth="1"/>
    <col min="16067" max="16081" width="4.375" style="5" customWidth="1"/>
    <col min="16082" max="16113" width="5" style="5" customWidth="1"/>
    <col min="16114" max="16384" width="9" style="5"/>
  </cols>
  <sheetData>
    <row r="1" spans="1:67" ht="17.25" customHeight="1" x14ac:dyDescent="0.15">
      <c r="A1" s="430" t="s">
        <v>475</v>
      </c>
      <c r="B1" s="207"/>
      <c r="C1" s="207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67" s="2" customFormat="1" ht="30.75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67" s="2" customFormat="1" ht="19.5" customHeight="1" x14ac:dyDescent="0.15">
      <c r="A3" s="468" t="s">
        <v>331</v>
      </c>
      <c r="B3" s="469"/>
      <c r="C3" s="470" t="s">
        <v>211</v>
      </c>
      <c r="D3" s="284" t="s">
        <v>202</v>
      </c>
      <c r="E3" s="468" t="s">
        <v>324</v>
      </c>
      <c r="F3" s="472"/>
      <c r="G3" s="472"/>
      <c r="H3" s="472"/>
      <c r="I3" s="472"/>
      <c r="J3" s="473"/>
      <c r="K3" s="468" t="s">
        <v>322</v>
      </c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3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67" s="2" customFormat="1" ht="40.5" customHeight="1" x14ac:dyDescent="0.3">
      <c r="A4" s="234" t="s">
        <v>303</v>
      </c>
      <c r="B4" s="235" t="s">
        <v>336</v>
      </c>
      <c r="C4" s="471"/>
      <c r="D4" s="285" t="s">
        <v>68</v>
      </c>
      <c r="E4" s="234" t="s">
        <v>69</v>
      </c>
      <c r="F4" s="286" t="s">
        <v>67</v>
      </c>
      <c r="G4" s="286" t="s">
        <v>76</v>
      </c>
      <c r="H4" s="286" t="s">
        <v>299</v>
      </c>
      <c r="I4" s="286" t="s">
        <v>48</v>
      </c>
      <c r="J4" s="287" t="s">
        <v>47</v>
      </c>
      <c r="K4" s="234" t="s">
        <v>70</v>
      </c>
      <c r="L4" s="286" t="s">
        <v>71</v>
      </c>
      <c r="M4" s="286" t="s">
        <v>49</v>
      </c>
      <c r="N4" s="286" t="s">
        <v>73</v>
      </c>
      <c r="O4" s="286" t="s">
        <v>50</v>
      </c>
      <c r="P4" s="286" t="s">
        <v>72</v>
      </c>
      <c r="Q4" s="286" t="s">
        <v>55</v>
      </c>
      <c r="R4" s="286" t="s">
        <v>305</v>
      </c>
      <c r="S4" s="286" t="s">
        <v>79</v>
      </c>
      <c r="T4" s="286" t="s">
        <v>53</v>
      </c>
      <c r="U4" s="286" t="s">
        <v>78</v>
      </c>
      <c r="V4" s="286" t="s">
        <v>80</v>
      </c>
      <c r="W4" s="286" t="s">
        <v>74</v>
      </c>
      <c r="X4" s="286" t="s">
        <v>51</v>
      </c>
      <c r="Y4" s="286" t="s">
        <v>75</v>
      </c>
      <c r="Z4" s="286" t="s">
        <v>77</v>
      </c>
      <c r="AA4" s="286" t="s">
        <v>81</v>
      </c>
      <c r="AB4" s="286" t="s">
        <v>82</v>
      </c>
      <c r="AC4" s="286" t="s">
        <v>54</v>
      </c>
      <c r="AD4" s="287" t="s">
        <v>52</v>
      </c>
      <c r="AE4" s="6"/>
    </row>
    <row r="5" spans="1:67" s="2" customFormat="1" ht="16.5" customHeight="1" x14ac:dyDescent="0.3">
      <c r="A5" s="543" t="s">
        <v>325</v>
      </c>
      <c r="B5" s="544"/>
      <c r="C5" s="219">
        <f>C6</f>
        <v>451</v>
      </c>
      <c r="D5" s="219">
        <f t="shared" ref="D5:AD5" si="0">D6</f>
        <v>31</v>
      </c>
      <c r="E5" s="229">
        <f t="shared" si="0"/>
        <v>29</v>
      </c>
      <c r="F5" s="208">
        <f t="shared" si="0"/>
        <v>20</v>
      </c>
      <c r="G5" s="208">
        <f t="shared" si="0"/>
        <v>20</v>
      </c>
      <c r="H5" s="208">
        <f t="shared" si="0"/>
        <v>20</v>
      </c>
      <c r="I5" s="208">
        <f t="shared" si="0"/>
        <v>20</v>
      </c>
      <c r="J5" s="209">
        <f t="shared" si="0"/>
        <v>17</v>
      </c>
      <c r="K5" s="229">
        <f t="shared" si="0"/>
        <v>12</v>
      </c>
      <c r="L5" s="208">
        <f t="shared" si="0"/>
        <v>12</v>
      </c>
      <c r="M5" s="208">
        <f t="shared" si="0"/>
        <v>13</v>
      </c>
      <c r="N5" s="208">
        <f t="shared" si="0"/>
        <v>12</v>
      </c>
      <c r="O5" s="208">
        <f t="shared" si="0"/>
        <v>13</v>
      </c>
      <c r="P5" s="208">
        <f t="shared" si="0"/>
        <v>12</v>
      </c>
      <c r="Q5" s="208">
        <f t="shared" si="0"/>
        <v>12</v>
      </c>
      <c r="R5" s="208">
        <f t="shared" si="0"/>
        <v>14</v>
      </c>
      <c r="S5" s="208">
        <f t="shared" si="0"/>
        <v>12</v>
      </c>
      <c r="T5" s="208">
        <f t="shared" si="0"/>
        <v>18</v>
      </c>
      <c r="U5" s="208">
        <f t="shared" si="0"/>
        <v>19</v>
      </c>
      <c r="V5" s="208">
        <f t="shared" si="0"/>
        <v>16</v>
      </c>
      <c r="W5" s="208">
        <f t="shared" si="0"/>
        <v>12</v>
      </c>
      <c r="X5" s="208">
        <f t="shared" si="0"/>
        <v>13</v>
      </c>
      <c r="Y5" s="208">
        <f t="shared" si="0"/>
        <v>23</v>
      </c>
      <c r="Z5" s="208">
        <f t="shared" si="0"/>
        <v>25</v>
      </c>
      <c r="AA5" s="208">
        <f t="shared" si="0"/>
        <v>21</v>
      </c>
      <c r="AB5" s="208">
        <f t="shared" si="0"/>
        <v>13</v>
      </c>
      <c r="AC5" s="208">
        <f t="shared" si="0"/>
        <v>12</v>
      </c>
      <c r="AD5" s="209">
        <f t="shared" si="0"/>
        <v>10</v>
      </c>
    </row>
    <row r="6" spans="1:67" s="2" customFormat="1" ht="20.100000000000001" customHeight="1" x14ac:dyDescent="0.3">
      <c r="A6" s="540" t="s">
        <v>258</v>
      </c>
      <c r="B6" s="541"/>
      <c r="C6" s="280">
        <f t="shared" ref="C6:AD6" si="1">C7+C27+C59+C79+C105</f>
        <v>451</v>
      </c>
      <c r="D6" s="280">
        <f t="shared" si="1"/>
        <v>31</v>
      </c>
      <c r="E6" s="281">
        <f t="shared" si="1"/>
        <v>29</v>
      </c>
      <c r="F6" s="282">
        <f t="shared" si="1"/>
        <v>20</v>
      </c>
      <c r="G6" s="282">
        <f t="shared" si="1"/>
        <v>20</v>
      </c>
      <c r="H6" s="282">
        <f t="shared" si="1"/>
        <v>20</v>
      </c>
      <c r="I6" s="282">
        <f t="shared" si="1"/>
        <v>20</v>
      </c>
      <c r="J6" s="283">
        <f t="shared" si="1"/>
        <v>17</v>
      </c>
      <c r="K6" s="281">
        <f t="shared" si="1"/>
        <v>12</v>
      </c>
      <c r="L6" s="282">
        <f t="shared" si="1"/>
        <v>12</v>
      </c>
      <c r="M6" s="282">
        <f t="shared" si="1"/>
        <v>13</v>
      </c>
      <c r="N6" s="282">
        <f t="shared" si="1"/>
        <v>12</v>
      </c>
      <c r="O6" s="282">
        <f t="shared" si="1"/>
        <v>13</v>
      </c>
      <c r="P6" s="282">
        <f t="shared" si="1"/>
        <v>12</v>
      </c>
      <c r="Q6" s="282">
        <f t="shared" si="1"/>
        <v>12</v>
      </c>
      <c r="R6" s="282">
        <f t="shared" si="1"/>
        <v>14</v>
      </c>
      <c r="S6" s="282">
        <f t="shared" si="1"/>
        <v>12</v>
      </c>
      <c r="T6" s="282">
        <f t="shared" si="1"/>
        <v>18</v>
      </c>
      <c r="U6" s="282">
        <f t="shared" si="1"/>
        <v>19</v>
      </c>
      <c r="V6" s="282">
        <f t="shared" si="1"/>
        <v>16</v>
      </c>
      <c r="W6" s="282">
        <f t="shared" si="1"/>
        <v>12</v>
      </c>
      <c r="X6" s="282">
        <f t="shared" si="1"/>
        <v>13</v>
      </c>
      <c r="Y6" s="282">
        <f t="shared" si="1"/>
        <v>23</v>
      </c>
      <c r="Z6" s="282">
        <f t="shared" si="1"/>
        <v>25</v>
      </c>
      <c r="AA6" s="282">
        <f t="shared" si="1"/>
        <v>21</v>
      </c>
      <c r="AB6" s="282">
        <f t="shared" si="1"/>
        <v>13</v>
      </c>
      <c r="AC6" s="282">
        <f t="shared" si="1"/>
        <v>12</v>
      </c>
      <c r="AD6" s="283">
        <f t="shared" si="1"/>
        <v>10</v>
      </c>
    </row>
    <row r="7" spans="1:67" s="2" customFormat="1" ht="14.25" customHeight="1" x14ac:dyDescent="0.3">
      <c r="A7" s="542" t="s">
        <v>204</v>
      </c>
      <c r="B7" s="220" t="s">
        <v>335</v>
      </c>
      <c r="C7" s="221">
        <f t="shared" ref="C7:AD7" si="2">SUM(C8:C26)</f>
        <v>27</v>
      </c>
      <c r="D7" s="221">
        <f t="shared" si="2"/>
        <v>1</v>
      </c>
      <c r="E7" s="230">
        <f t="shared" si="2"/>
        <v>1</v>
      </c>
      <c r="F7" s="210">
        <f t="shared" si="2"/>
        <v>1</v>
      </c>
      <c r="G7" s="210">
        <f t="shared" si="2"/>
        <v>1</v>
      </c>
      <c r="H7" s="210">
        <f t="shared" si="2"/>
        <v>1</v>
      </c>
      <c r="I7" s="210">
        <f t="shared" si="2"/>
        <v>1</v>
      </c>
      <c r="J7" s="211">
        <f t="shared" si="2"/>
        <v>1</v>
      </c>
      <c r="K7" s="230">
        <f t="shared" si="2"/>
        <v>1</v>
      </c>
      <c r="L7" s="210">
        <f t="shared" si="2"/>
        <v>1</v>
      </c>
      <c r="M7" s="210">
        <f t="shared" si="2"/>
        <v>1</v>
      </c>
      <c r="N7" s="210">
        <f t="shared" si="2"/>
        <v>1</v>
      </c>
      <c r="O7" s="210">
        <f t="shared" si="2"/>
        <v>1</v>
      </c>
      <c r="P7" s="210">
        <f t="shared" si="2"/>
        <v>1</v>
      </c>
      <c r="Q7" s="210">
        <f t="shared" si="2"/>
        <v>1</v>
      </c>
      <c r="R7" s="210">
        <f t="shared" si="2"/>
        <v>1</v>
      </c>
      <c r="S7" s="210">
        <f t="shared" si="2"/>
        <v>1</v>
      </c>
      <c r="T7" s="210">
        <f t="shared" si="2"/>
        <v>1</v>
      </c>
      <c r="U7" s="210">
        <f t="shared" si="2"/>
        <v>1</v>
      </c>
      <c r="V7" s="210">
        <f t="shared" si="2"/>
        <v>1</v>
      </c>
      <c r="W7" s="210">
        <f t="shared" si="2"/>
        <v>1</v>
      </c>
      <c r="X7" s="210">
        <f t="shared" si="2"/>
        <v>1</v>
      </c>
      <c r="Y7" s="210">
        <f t="shared" si="2"/>
        <v>1</v>
      </c>
      <c r="Z7" s="210">
        <f t="shared" si="2"/>
        <v>1</v>
      </c>
      <c r="AA7" s="210">
        <f t="shared" si="2"/>
        <v>1</v>
      </c>
      <c r="AB7" s="210">
        <f t="shared" si="2"/>
        <v>1</v>
      </c>
      <c r="AC7" s="210">
        <f t="shared" si="2"/>
        <v>1</v>
      </c>
      <c r="AD7" s="211">
        <f t="shared" si="2"/>
        <v>1</v>
      </c>
    </row>
    <row r="8" spans="1:67" s="2" customFormat="1" ht="13.5" customHeight="1" x14ac:dyDescent="0.3">
      <c r="A8" s="542"/>
      <c r="B8" s="222" t="s">
        <v>187</v>
      </c>
      <c r="C8" s="221">
        <f>SUM(D8:AD8)</f>
        <v>4</v>
      </c>
      <c r="D8" s="226"/>
      <c r="E8" s="231"/>
      <c r="F8" s="212"/>
      <c r="G8" s="212"/>
      <c r="H8" s="212"/>
      <c r="I8" s="212"/>
      <c r="J8" s="213"/>
      <c r="K8" s="232"/>
      <c r="L8" s="217"/>
      <c r="M8" s="217">
        <v>1</v>
      </c>
      <c r="N8" s="217"/>
      <c r="O8" s="217">
        <v>0</v>
      </c>
      <c r="P8" s="217"/>
      <c r="Q8" s="217"/>
      <c r="R8" s="217">
        <v>1</v>
      </c>
      <c r="S8" s="217"/>
      <c r="T8" s="217"/>
      <c r="U8" s="217"/>
      <c r="V8" s="217"/>
      <c r="W8" s="217"/>
      <c r="X8" s="217"/>
      <c r="Y8" s="217">
        <v>1</v>
      </c>
      <c r="Z8" s="217"/>
      <c r="AA8" s="217">
        <v>1</v>
      </c>
      <c r="AB8" s="217"/>
      <c r="AC8" s="217"/>
      <c r="AD8" s="218"/>
    </row>
    <row r="9" spans="1:67" s="2" customFormat="1" ht="12.75" customHeight="1" x14ac:dyDescent="0.3">
      <c r="A9" s="542"/>
      <c r="B9" s="222" t="s">
        <v>171</v>
      </c>
      <c r="C9" s="221">
        <f>SUM(D9:AD9)</f>
        <v>1</v>
      </c>
      <c r="D9" s="226"/>
      <c r="E9" s="231">
        <v>1</v>
      </c>
      <c r="F9" s="212"/>
      <c r="G9" s="212"/>
      <c r="H9" s="212"/>
      <c r="I9" s="212"/>
      <c r="J9" s="213"/>
      <c r="K9" s="232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8"/>
    </row>
    <row r="10" spans="1:67" s="2" customFormat="1" ht="12" customHeight="1" x14ac:dyDescent="0.3">
      <c r="A10" s="542"/>
      <c r="B10" s="222" t="s">
        <v>183</v>
      </c>
      <c r="C10" s="221">
        <f t="shared" ref="C10:C26" si="3">SUM(D10:AD10)</f>
        <v>1</v>
      </c>
      <c r="D10" s="226"/>
      <c r="E10" s="231"/>
      <c r="F10" s="212"/>
      <c r="G10" s="212"/>
      <c r="H10" s="212"/>
      <c r="I10" s="212"/>
      <c r="J10" s="213"/>
      <c r="K10" s="232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>
        <v>1</v>
      </c>
      <c r="AC10" s="217"/>
      <c r="AD10" s="218"/>
    </row>
    <row r="11" spans="1:67" s="2" customFormat="1" ht="12.75" customHeight="1" x14ac:dyDescent="0.3">
      <c r="A11" s="542"/>
      <c r="B11" s="222" t="s">
        <v>193</v>
      </c>
      <c r="C11" s="221">
        <f t="shared" si="3"/>
        <v>2</v>
      </c>
      <c r="D11" s="226"/>
      <c r="E11" s="231"/>
      <c r="F11" s="212"/>
      <c r="G11" s="212"/>
      <c r="H11" s="212"/>
      <c r="I11" s="212"/>
      <c r="J11" s="213"/>
      <c r="K11" s="232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>
        <v>1</v>
      </c>
      <c r="W11" s="217"/>
      <c r="X11" s="217"/>
      <c r="Y11" s="217"/>
      <c r="Z11" s="217">
        <v>1</v>
      </c>
      <c r="AA11" s="217"/>
      <c r="AB11" s="217"/>
      <c r="AC11" s="217"/>
      <c r="AD11" s="218"/>
    </row>
    <row r="12" spans="1:67" s="2" customFormat="1" ht="12.75" customHeight="1" x14ac:dyDescent="0.3">
      <c r="A12" s="542"/>
      <c r="B12" s="222" t="s">
        <v>223</v>
      </c>
      <c r="C12" s="221">
        <f t="shared" si="3"/>
        <v>2</v>
      </c>
      <c r="D12" s="226"/>
      <c r="E12" s="231"/>
      <c r="F12" s="212"/>
      <c r="G12" s="212"/>
      <c r="H12" s="212"/>
      <c r="I12" s="212">
        <v>1</v>
      </c>
      <c r="J12" s="213"/>
      <c r="K12" s="232"/>
      <c r="L12" s="217"/>
      <c r="M12" s="217"/>
      <c r="N12" s="217"/>
      <c r="O12" s="217"/>
      <c r="P12" s="217"/>
      <c r="Q12" s="217"/>
      <c r="R12" s="217"/>
      <c r="S12" s="217">
        <v>1</v>
      </c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8"/>
    </row>
    <row r="13" spans="1:67" s="2" customFormat="1" ht="12.75" customHeight="1" x14ac:dyDescent="0.3">
      <c r="A13" s="542"/>
      <c r="B13" s="222" t="s">
        <v>404</v>
      </c>
      <c r="C13" s="221">
        <f t="shared" si="3"/>
        <v>2</v>
      </c>
      <c r="D13" s="226"/>
      <c r="E13" s="231"/>
      <c r="F13" s="212"/>
      <c r="G13" s="212"/>
      <c r="H13" s="212"/>
      <c r="I13" s="212"/>
      <c r="J13" s="213"/>
      <c r="K13" s="232"/>
      <c r="L13" s="217"/>
      <c r="M13" s="217"/>
      <c r="N13" s="217"/>
      <c r="O13" s="217">
        <v>1</v>
      </c>
      <c r="P13" s="217"/>
      <c r="Q13" s="217"/>
      <c r="R13" s="217"/>
      <c r="S13" s="217"/>
      <c r="T13" s="217">
        <v>1</v>
      </c>
      <c r="U13" s="217"/>
      <c r="V13" s="217"/>
      <c r="W13" s="217"/>
      <c r="X13" s="217"/>
      <c r="Y13" s="217"/>
      <c r="Z13" s="217"/>
      <c r="AA13" s="217"/>
      <c r="AB13" s="217"/>
      <c r="AC13" s="217"/>
      <c r="AD13" s="218"/>
    </row>
    <row r="14" spans="1:67" s="2" customFormat="1" ht="12.75" customHeight="1" x14ac:dyDescent="0.3">
      <c r="A14" s="542"/>
      <c r="B14" s="222" t="s">
        <v>461</v>
      </c>
      <c r="C14" s="221">
        <f t="shared" si="3"/>
        <v>1</v>
      </c>
      <c r="D14" s="226"/>
      <c r="E14" s="231"/>
      <c r="F14" s="212"/>
      <c r="G14" s="212"/>
      <c r="H14" s="212"/>
      <c r="I14" s="212"/>
      <c r="J14" s="213"/>
      <c r="K14" s="232"/>
      <c r="L14" s="217"/>
      <c r="M14" s="217"/>
      <c r="N14" s="217"/>
      <c r="O14" s="217"/>
      <c r="P14" s="217">
        <v>1</v>
      </c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8"/>
    </row>
    <row r="15" spans="1:67" s="2" customFormat="1" ht="12.75" customHeight="1" x14ac:dyDescent="0.3">
      <c r="A15" s="542"/>
      <c r="B15" s="222" t="s">
        <v>224</v>
      </c>
      <c r="C15" s="221">
        <f t="shared" si="3"/>
        <v>1</v>
      </c>
      <c r="D15" s="226"/>
      <c r="E15" s="231"/>
      <c r="F15" s="212"/>
      <c r="G15" s="212"/>
      <c r="H15" s="212"/>
      <c r="I15" s="212"/>
      <c r="J15" s="213"/>
      <c r="K15" s="232"/>
      <c r="L15" s="217">
        <v>1</v>
      </c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8"/>
    </row>
    <row r="16" spans="1:67" s="2" customFormat="1" ht="12.75" customHeight="1" x14ac:dyDescent="0.3">
      <c r="A16" s="542"/>
      <c r="B16" s="222" t="s">
        <v>227</v>
      </c>
      <c r="C16" s="221">
        <f t="shared" si="3"/>
        <v>1</v>
      </c>
      <c r="D16" s="226"/>
      <c r="E16" s="231"/>
      <c r="F16" s="212"/>
      <c r="G16" s="212"/>
      <c r="H16" s="212"/>
      <c r="I16" s="212"/>
      <c r="J16" s="213"/>
      <c r="K16" s="232"/>
      <c r="L16" s="217"/>
      <c r="M16" s="217"/>
      <c r="N16" s="217"/>
      <c r="O16" s="217"/>
      <c r="P16" s="217"/>
      <c r="Q16" s="217"/>
      <c r="R16" s="217"/>
      <c r="S16" s="217"/>
      <c r="T16" s="217"/>
      <c r="U16" s="217">
        <v>1</v>
      </c>
      <c r="V16" s="217"/>
      <c r="W16" s="217"/>
      <c r="X16" s="217"/>
      <c r="Y16" s="217"/>
      <c r="Z16" s="217"/>
      <c r="AA16" s="217"/>
      <c r="AB16" s="217"/>
      <c r="AC16" s="217"/>
      <c r="AD16" s="218"/>
    </row>
    <row r="17" spans="1:30" s="2" customFormat="1" ht="12.75" customHeight="1" x14ac:dyDescent="0.3">
      <c r="A17" s="542"/>
      <c r="B17" s="222" t="s">
        <v>403</v>
      </c>
      <c r="C17" s="221">
        <f t="shared" si="3"/>
        <v>1</v>
      </c>
      <c r="D17" s="226"/>
      <c r="E17" s="231"/>
      <c r="F17" s="212"/>
      <c r="G17" s="212"/>
      <c r="H17" s="212"/>
      <c r="I17" s="212"/>
      <c r="J17" s="213"/>
      <c r="K17" s="232">
        <v>1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8"/>
    </row>
    <row r="18" spans="1:30" s="2" customFormat="1" ht="12.75" customHeight="1" x14ac:dyDescent="0.3">
      <c r="A18" s="542"/>
      <c r="B18" s="222" t="s">
        <v>119</v>
      </c>
      <c r="C18" s="221">
        <f t="shared" si="3"/>
        <v>1</v>
      </c>
      <c r="D18" s="226"/>
      <c r="E18" s="231"/>
      <c r="F18" s="212"/>
      <c r="G18" s="212"/>
      <c r="H18" s="212"/>
      <c r="I18" s="212"/>
      <c r="J18" s="213"/>
      <c r="K18" s="232"/>
      <c r="L18" s="217"/>
      <c r="M18" s="217"/>
      <c r="N18" s="217"/>
      <c r="O18" s="217"/>
      <c r="P18" s="217"/>
      <c r="Q18" s="217">
        <v>1</v>
      </c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8"/>
    </row>
    <row r="19" spans="1:30" s="2" customFormat="1" ht="12.75" customHeight="1" x14ac:dyDescent="0.3">
      <c r="A19" s="542"/>
      <c r="B19" s="222" t="s">
        <v>99</v>
      </c>
      <c r="C19" s="221">
        <f t="shared" si="3"/>
        <v>2</v>
      </c>
      <c r="D19" s="226"/>
      <c r="E19" s="231"/>
      <c r="F19" s="212"/>
      <c r="G19" s="212"/>
      <c r="H19" s="212"/>
      <c r="I19" s="212"/>
      <c r="J19" s="213"/>
      <c r="K19" s="232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>
        <v>1</v>
      </c>
      <c r="AD19" s="218">
        <v>1</v>
      </c>
    </row>
    <row r="20" spans="1:30" s="2" customFormat="1" ht="12.75" customHeight="1" x14ac:dyDescent="0.3">
      <c r="A20" s="542"/>
      <c r="B20" s="222" t="s">
        <v>368</v>
      </c>
      <c r="C20" s="221">
        <f t="shared" si="3"/>
        <v>1</v>
      </c>
      <c r="D20" s="226">
        <v>1</v>
      </c>
      <c r="E20" s="231"/>
      <c r="F20" s="212"/>
      <c r="G20" s="212"/>
      <c r="H20" s="212"/>
      <c r="I20" s="212"/>
      <c r="J20" s="213"/>
      <c r="K20" s="232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8"/>
    </row>
    <row r="21" spans="1:30" s="2" customFormat="1" ht="12.75" customHeight="1" x14ac:dyDescent="0.3">
      <c r="A21" s="542"/>
      <c r="B21" s="222" t="s">
        <v>228</v>
      </c>
      <c r="C21" s="221">
        <f t="shared" si="3"/>
        <v>2</v>
      </c>
      <c r="D21" s="226"/>
      <c r="E21" s="231"/>
      <c r="F21" s="212"/>
      <c r="G21" s="212">
        <v>1</v>
      </c>
      <c r="H21" s="212"/>
      <c r="I21" s="212"/>
      <c r="J21" s="213"/>
      <c r="K21" s="232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>
        <v>1</v>
      </c>
      <c r="Y21" s="217"/>
      <c r="Z21" s="217"/>
      <c r="AA21" s="217"/>
      <c r="AB21" s="217"/>
      <c r="AC21" s="217"/>
      <c r="AD21" s="218"/>
    </row>
    <row r="22" spans="1:30" s="2" customFormat="1" ht="12.75" customHeight="1" x14ac:dyDescent="0.3">
      <c r="A22" s="542"/>
      <c r="B22" s="222" t="s">
        <v>120</v>
      </c>
      <c r="C22" s="221">
        <f t="shared" si="3"/>
        <v>1</v>
      </c>
      <c r="D22" s="226"/>
      <c r="E22" s="231"/>
      <c r="F22" s="212">
        <v>1</v>
      </c>
      <c r="G22" s="212"/>
      <c r="H22" s="212"/>
      <c r="I22" s="212"/>
      <c r="J22" s="213"/>
      <c r="K22" s="232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8"/>
    </row>
    <row r="23" spans="1:30" s="2" customFormat="1" ht="12.75" customHeight="1" x14ac:dyDescent="0.3">
      <c r="A23" s="542"/>
      <c r="B23" s="222" t="s">
        <v>231</v>
      </c>
      <c r="C23" s="221">
        <f t="shared" si="3"/>
        <v>1</v>
      </c>
      <c r="D23" s="226"/>
      <c r="E23" s="231"/>
      <c r="F23" s="212"/>
      <c r="G23" s="212"/>
      <c r="H23" s="212">
        <v>1</v>
      </c>
      <c r="I23" s="212"/>
      <c r="J23" s="213"/>
      <c r="K23" s="232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8"/>
    </row>
    <row r="24" spans="1:30" s="2" customFormat="1" ht="12.75" customHeight="1" x14ac:dyDescent="0.3">
      <c r="A24" s="542"/>
      <c r="B24" s="222" t="s">
        <v>235</v>
      </c>
      <c r="C24" s="221">
        <f t="shared" si="3"/>
        <v>1</v>
      </c>
      <c r="D24" s="226"/>
      <c r="E24" s="231"/>
      <c r="F24" s="212"/>
      <c r="G24" s="212"/>
      <c r="H24" s="212"/>
      <c r="I24" s="212"/>
      <c r="J24" s="213">
        <v>1</v>
      </c>
      <c r="K24" s="232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8"/>
    </row>
    <row r="25" spans="1:30" s="2" customFormat="1" ht="12.75" customHeight="1" x14ac:dyDescent="0.3">
      <c r="A25" s="542"/>
      <c r="B25" s="222" t="s">
        <v>121</v>
      </c>
      <c r="C25" s="221">
        <f t="shared" si="3"/>
        <v>1</v>
      </c>
      <c r="D25" s="226"/>
      <c r="E25" s="231"/>
      <c r="F25" s="212"/>
      <c r="G25" s="212"/>
      <c r="H25" s="212"/>
      <c r="I25" s="212"/>
      <c r="J25" s="213"/>
      <c r="K25" s="232"/>
      <c r="L25" s="217"/>
      <c r="M25" s="217"/>
      <c r="N25" s="217">
        <v>1</v>
      </c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8"/>
    </row>
    <row r="26" spans="1:30" s="2" customFormat="1" ht="12.75" customHeight="1" x14ac:dyDescent="0.3">
      <c r="A26" s="542"/>
      <c r="B26" s="222" t="s">
        <v>229</v>
      </c>
      <c r="C26" s="221">
        <f t="shared" si="3"/>
        <v>1</v>
      </c>
      <c r="D26" s="226"/>
      <c r="E26" s="231"/>
      <c r="F26" s="212"/>
      <c r="G26" s="212"/>
      <c r="H26" s="212"/>
      <c r="I26" s="212"/>
      <c r="J26" s="213"/>
      <c r="K26" s="232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>
        <v>1</v>
      </c>
      <c r="X26" s="217"/>
      <c r="Y26" s="217"/>
      <c r="Z26" s="217"/>
      <c r="AA26" s="217"/>
      <c r="AB26" s="217"/>
      <c r="AC26" s="217"/>
      <c r="AD26" s="218"/>
    </row>
    <row r="27" spans="1:30" s="2" customFormat="1" ht="15" customHeight="1" x14ac:dyDescent="0.3">
      <c r="A27" s="542" t="s">
        <v>212</v>
      </c>
      <c r="B27" s="220" t="s">
        <v>335</v>
      </c>
      <c r="C27" s="221">
        <f t="shared" ref="C27:AD27" si="4">SUM(C28:C58)</f>
        <v>95</v>
      </c>
      <c r="D27" s="221">
        <f t="shared" si="4"/>
        <v>8</v>
      </c>
      <c r="E27" s="230">
        <f t="shared" si="4"/>
        <v>8</v>
      </c>
      <c r="F27" s="210">
        <f t="shared" si="4"/>
        <v>5</v>
      </c>
      <c r="G27" s="210">
        <f t="shared" si="4"/>
        <v>5</v>
      </c>
      <c r="H27" s="210">
        <f t="shared" si="4"/>
        <v>8</v>
      </c>
      <c r="I27" s="210">
        <f t="shared" si="4"/>
        <v>8</v>
      </c>
      <c r="J27" s="211">
        <f t="shared" si="4"/>
        <v>6</v>
      </c>
      <c r="K27" s="77">
        <f t="shared" si="4"/>
        <v>2</v>
      </c>
      <c r="L27" s="38">
        <f t="shared" si="4"/>
        <v>2</v>
      </c>
      <c r="M27" s="38">
        <f t="shared" si="4"/>
        <v>2</v>
      </c>
      <c r="N27" s="38">
        <f t="shared" si="4"/>
        <v>2</v>
      </c>
      <c r="O27" s="38">
        <f t="shared" si="4"/>
        <v>2</v>
      </c>
      <c r="P27" s="38">
        <f t="shared" si="4"/>
        <v>2</v>
      </c>
      <c r="Q27" s="38">
        <f t="shared" si="4"/>
        <v>2</v>
      </c>
      <c r="R27" s="38">
        <f t="shared" si="4"/>
        <v>2</v>
      </c>
      <c r="S27" s="38">
        <f t="shared" si="4"/>
        <v>3</v>
      </c>
      <c r="T27" s="38">
        <f t="shared" si="4"/>
        <v>2</v>
      </c>
      <c r="U27" s="38">
        <f t="shared" si="4"/>
        <v>3</v>
      </c>
      <c r="V27" s="38">
        <f t="shared" si="4"/>
        <v>3</v>
      </c>
      <c r="W27" s="38">
        <f t="shared" si="4"/>
        <v>2</v>
      </c>
      <c r="X27" s="38">
        <f t="shared" si="4"/>
        <v>2</v>
      </c>
      <c r="Y27" s="38">
        <f t="shared" si="4"/>
        <v>3</v>
      </c>
      <c r="Z27" s="38">
        <f t="shared" si="4"/>
        <v>4</v>
      </c>
      <c r="AA27" s="38">
        <f t="shared" si="4"/>
        <v>3</v>
      </c>
      <c r="AB27" s="38">
        <f t="shared" si="4"/>
        <v>2</v>
      </c>
      <c r="AC27" s="38">
        <f t="shared" si="4"/>
        <v>2</v>
      </c>
      <c r="AD27" s="40">
        <f t="shared" si="4"/>
        <v>2</v>
      </c>
    </row>
    <row r="28" spans="1:30" s="2" customFormat="1" ht="14.25" customHeight="1" x14ac:dyDescent="0.3">
      <c r="A28" s="542"/>
      <c r="B28" s="222" t="s">
        <v>186</v>
      </c>
      <c r="C28" s="221">
        <f t="shared" ref="C28:C58" si="5">SUM(D28:AD28)</f>
        <v>14</v>
      </c>
      <c r="D28" s="227">
        <v>2</v>
      </c>
      <c r="E28" s="232">
        <v>2</v>
      </c>
      <c r="F28" s="217"/>
      <c r="G28" s="217"/>
      <c r="H28" s="217">
        <v>1</v>
      </c>
      <c r="I28" s="217">
        <v>2</v>
      </c>
      <c r="J28" s="218">
        <v>1</v>
      </c>
      <c r="K28" s="232"/>
      <c r="L28" s="217">
        <v>1</v>
      </c>
      <c r="M28" s="217"/>
      <c r="N28" s="217">
        <v>1</v>
      </c>
      <c r="O28" s="217"/>
      <c r="P28" s="217">
        <v>1</v>
      </c>
      <c r="Q28" s="217">
        <v>1</v>
      </c>
      <c r="R28" s="217"/>
      <c r="S28" s="217"/>
      <c r="T28" s="217"/>
      <c r="U28" s="217"/>
      <c r="V28" s="217"/>
      <c r="W28" s="217"/>
      <c r="X28" s="217"/>
      <c r="Y28" s="217"/>
      <c r="Z28" s="217">
        <v>1</v>
      </c>
      <c r="AA28" s="217">
        <v>1</v>
      </c>
      <c r="AB28" s="217"/>
      <c r="AC28" s="217"/>
      <c r="AD28" s="218"/>
    </row>
    <row r="29" spans="1:30" s="2" customFormat="1" ht="14.25" customHeight="1" x14ac:dyDescent="0.3">
      <c r="A29" s="542"/>
      <c r="B29" s="222" t="s">
        <v>136</v>
      </c>
      <c r="C29" s="221">
        <f t="shared" si="5"/>
        <v>4</v>
      </c>
      <c r="D29" s="227">
        <v>1</v>
      </c>
      <c r="E29" s="232"/>
      <c r="F29" s="217">
        <v>1</v>
      </c>
      <c r="G29" s="217">
        <v>1</v>
      </c>
      <c r="H29" s="217"/>
      <c r="I29" s="217">
        <v>1</v>
      </c>
      <c r="J29" s="218"/>
      <c r="K29" s="232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8"/>
    </row>
    <row r="30" spans="1:30" s="2" customFormat="1" ht="14.25" customHeight="1" x14ac:dyDescent="0.3">
      <c r="A30" s="542"/>
      <c r="B30" s="222" t="s">
        <v>195</v>
      </c>
      <c r="C30" s="221">
        <f t="shared" si="5"/>
        <v>1</v>
      </c>
      <c r="D30" s="227"/>
      <c r="E30" s="232"/>
      <c r="F30" s="217"/>
      <c r="G30" s="217"/>
      <c r="H30" s="217"/>
      <c r="I30" s="217"/>
      <c r="J30" s="218">
        <v>1</v>
      </c>
      <c r="K30" s="232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2"/>
      <c r="AD30" s="213"/>
    </row>
    <row r="31" spans="1:30" s="2" customFormat="1" ht="14.25" customHeight="1" x14ac:dyDescent="0.3">
      <c r="A31" s="542"/>
      <c r="B31" s="222" t="s">
        <v>196</v>
      </c>
      <c r="C31" s="221">
        <f t="shared" si="5"/>
        <v>1</v>
      </c>
      <c r="D31" s="227"/>
      <c r="E31" s="232"/>
      <c r="F31" s="217"/>
      <c r="G31" s="217">
        <v>1</v>
      </c>
      <c r="H31" s="217"/>
      <c r="I31" s="217"/>
      <c r="J31" s="218"/>
      <c r="K31" s="232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2"/>
      <c r="AD31" s="213"/>
    </row>
    <row r="32" spans="1:30" s="2" customFormat="1" ht="14.25" customHeight="1" x14ac:dyDescent="0.3">
      <c r="A32" s="542"/>
      <c r="B32" s="222" t="s">
        <v>460</v>
      </c>
      <c r="C32" s="221">
        <f t="shared" si="5"/>
        <v>4</v>
      </c>
      <c r="D32" s="227"/>
      <c r="E32" s="232"/>
      <c r="F32" s="217">
        <v>1</v>
      </c>
      <c r="G32" s="217"/>
      <c r="H32" s="217">
        <v>1</v>
      </c>
      <c r="I32" s="217">
        <v>1</v>
      </c>
      <c r="J32" s="218">
        <v>1</v>
      </c>
      <c r="K32" s="232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2"/>
      <c r="AD32" s="213"/>
    </row>
    <row r="33" spans="1:30" s="2" customFormat="1" ht="14.25" customHeight="1" x14ac:dyDescent="0.3">
      <c r="A33" s="542"/>
      <c r="B33" s="222" t="s">
        <v>174</v>
      </c>
      <c r="C33" s="221">
        <f t="shared" si="5"/>
        <v>1</v>
      </c>
      <c r="D33" s="227"/>
      <c r="E33" s="232"/>
      <c r="F33" s="217"/>
      <c r="G33" s="217"/>
      <c r="H33" s="217"/>
      <c r="I33" s="217"/>
      <c r="J33" s="218">
        <v>1</v>
      </c>
      <c r="K33" s="232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2"/>
      <c r="AD33" s="213"/>
    </row>
    <row r="34" spans="1:30" s="2" customFormat="1" ht="15" customHeight="1" x14ac:dyDescent="0.3">
      <c r="A34" s="542"/>
      <c r="B34" s="222" t="s">
        <v>109</v>
      </c>
      <c r="C34" s="221">
        <f t="shared" si="5"/>
        <v>1</v>
      </c>
      <c r="D34" s="227"/>
      <c r="E34" s="232"/>
      <c r="F34" s="217"/>
      <c r="G34" s="217"/>
      <c r="H34" s="217">
        <v>1</v>
      </c>
      <c r="I34" s="217"/>
      <c r="J34" s="218"/>
      <c r="K34" s="232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2"/>
      <c r="AD34" s="213"/>
    </row>
    <row r="35" spans="1:30" s="2" customFormat="1" ht="14.25" customHeight="1" x14ac:dyDescent="0.3">
      <c r="A35" s="542"/>
      <c r="B35" s="222" t="s">
        <v>163</v>
      </c>
      <c r="C35" s="221">
        <f t="shared" si="5"/>
        <v>1</v>
      </c>
      <c r="D35" s="227"/>
      <c r="E35" s="232"/>
      <c r="F35" s="217"/>
      <c r="G35" s="217"/>
      <c r="H35" s="217"/>
      <c r="I35" s="217"/>
      <c r="J35" s="218"/>
      <c r="K35" s="232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>
        <v>1</v>
      </c>
      <c r="Z35" s="217"/>
      <c r="AA35" s="217"/>
      <c r="AB35" s="217"/>
      <c r="AC35" s="212"/>
      <c r="AD35" s="213"/>
    </row>
    <row r="36" spans="1:30" s="2" customFormat="1" ht="14.25" customHeight="1" x14ac:dyDescent="0.3">
      <c r="A36" s="542"/>
      <c r="B36" s="222" t="s">
        <v>459</v>
      </c>
      <c r="C36" s="221">
        <f t="shared" si="5"/>
        <v>2</v>
      </c>
      <c r="D36" s="227"/>
      <c r="E36" s="232">
        <v>1</v>
      </c>
      <c r="F36" s="217"/>
      <c r="G36" s="217"/>
      <c r="H36" s="217">
        <v>1</v>
      </c>
      <c r="I36" s="217"/>
      <c r="J36" s="218"/>
      <c r="K36" s="232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2"/>
      <c r="AD36" s="213"/>
    </row>
    <row r="37" spans="1:30" s="2" customFormat="1" ht="14.25" customHeight="1" x14ac:dyDescent="0.3">
      <c r="A37" s="542"/>
      <c r="B37" s="222" t="s">
        <v>162</v>
      </c>
      <c r="C37" s="221">
        <f t="shared" si="5"/>
        <v>1</v>
      </c>
      <c r="D37" s="227"/>
      <c r="E37" s="232"/>
      <c r="F37" s="217"/>
      <c r="G37" s="217"/>
      <c r="H37" s="217"/>
      <c r="I37" s="217"/>
      <c r="J37" s="218"/>
      <c r="K37" s="232"/>
      <c r="L37" s="217"/>
      <c r="M37" s="217"/>
      <c r="N37" s="217"/>
      <c r="O37" s="217"/>
      <c r="P37" s="217"/>
      <c r="Q37" s="217"/>
      <c r="R37" s="217">
        <v>1</v>
      </c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2"/>
      <c r="AD37" s="213"/>
    </row>
    <row r="38" spans="1:30" s="2" customFormat="1" ht="14.25" customHeight="1" x14ac:dyDescent="0.3">
      <c r="A38" s="542"/>
      <c r="B38" s="222" t="s">
        <v>164</v>
      </c>
      <c r="C38" s="221">
        <f t="shared" si="5"/>
        <v>1</v>
      </c>
      <c r="D38" s="227"/>
      <c r="E38" s="232"/>
      <c r="F38" s="217"/>
      <c r="G38" s="217"/>
      <c r="H38" s="217"/>
      <c r="I38" s="217"/>
      <c r="J38" s="218"/>
      <c r="K38" s="232"/>
      <c r="L38" s="217"/>
      <c r="M38" s="217"/>
      <c r="N38" s="217"/>
      <c r="O38" s="217"/>
      <c r="P38" s="217"/>
      <c r="Q38" s="217"/>
      <c r="R38" s="217"/>
      <c r="S38" s="217"/>
      <c r="T38" s="217"/>
      <c r="U38" s="217">
        <v>1</v>
      </c>
      <c r="V38" s="217"/>
      <c r="W38" s="217"/>
      <c r="X38" s="217"/>
      <c r="Y38" s="217"/>
      <c r="Z38" s="217"/>
      <c r="AA38" s="217"/>
      <c r="AB38" s="217"/>
      <c r="AC38" s="212"/>
      <c r="AD38" s="213"/>
    </row>
    <row r="39" spans="1:30" s="2" customFormat="1" ht="14.25" customHeight="1" x14ac:dyDescent="0.3">
      <c r="A39" s="542"/>
      <c r="B39" s="222" t="s">
        <v>165</v>
      </c>
      <c r="C39" s="221">
        <f t="shared" si="5"/>
        <v>4</v>
      </c>
      <c r="D39" s="421"/>
      <c r="E39" s="422"/>
      <c r="F39" s="423">
        <v>1</v>
      </c>
      <c r="G39" s="423"/>
      <c r="H39" s="423"/>
      <c r="I39" s="423"/>
      <c r="J39" s="424"/>
      <c r="K39" s="422"/>
      <c r="L39" s="423"/>
      <c r="M39" s="423"/>
      <c r="N39" s="423"/>
      <c r="O39" s="423">
        <v>1</v>
      </c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5"/>
      <c r="AD39" s="426">
        <v>2</v>
      </c>
    </row>
    <row r="40" spans="1:30" s="2" customFormat="1" ht="14.25" customHeight="1" x14ac:dyDescent="0.3">
      <c r="A40" s="542"/>
      <c r="B40" s="222" t="s">
        <v>179</v>
      </c>
      <c r="C40" s="221">
        <f t="shared" si="5"/>
        <v>1</v>
      </c>
      <c r="D40" s="421"/>
      <c r="E40" s="422"/>
      <c r="F40" s="423"/>
      <c r="G40" s="423"/>
      <c r="H40" s="423"/>
      <c r="I40" s="423"/>
      <c r="J40" s="424"/>
      <c r="K40" s="422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5">
        <v>1</v>
      </c>
      <c r="AD40" s="426"/>
    </row>
    <row r="41" spans="1:30" s="2" customFormat="1" ht="14.25" customHeight="1" x14ac:dyDescent="0.3">
      <c r="A41" s="542"/>
      <c r="B41" s="222" t="s">
        <v>159</v>
      </c>
      <c r="C41" s="221">
        <f t="shared" si="5"/>
        <v>1</v>
      </c>
      <c r="D41" s="421"/>
      <c r="E41" s="422"/>
      <c r="F41" s="423"/>
      <c r="G41" s="423"/>
      <c r="H41" s="423"/>
      <c r="I41" s="423"/>
      <c r="J41" s="424"/>
      <c r="K41" s="422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5">
        <v>1</v>
      </c>
      <c r="AD41" s="426"/>
    </row>
    <row r="42" spans="1:30" s="2" customFormat="1" ht="14.25" customHeight="1" x14ac:dyDescent="0.3">
      <c r="A42" s="542"/>
      <c r="B42" s="222" t="s">
        <v>171</v>
      </c>
      <c r="C42" s="221">
        <f t="shared" si="5"/>
        <v>1</v>
      </c>
      <c r="D42" s="421"/>
      <c r="E42" s="422"/>
      <c r="F42" s="423"/>
      <c r="G42" s="423"/>
      <c r="H42" s="423"/>
      <c r="I42" s="423"/>
      <c r="J42" s="424"/>
      <c r="K42" s="422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>
        <v>1</v>
      </c>
      <c r="AC42" s="425"/>
      <c r="AD42" s="426"/>
    </row>
    <row r="43" spans="1:30" s="2" customFormat="1" ht="14.25" customHeight="1" x14ac:dyDescent="0.3">
      <c r="A43" s="542"/>
      <c r="B43" s="222" t="s">
        <v>193</v>
      </c>
      <c r="C43" s="221">
        <f t="shared" si="5"/>
        <v>1</v>
      </c>
      <c r="D43" s="421">
        <v>1</v>
      </c>
      <c r="E43" s="422"/>
      <c r="F43" s="423"/>
      <c r="G43" s="423"/>
      <c r="H43" s="423"/>
      <c r="I43" s="423"/>
      <c r="J43" s="424"/>
      <c r="K43" s="422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5"/>
      <c r="AD43" s="426"/>
    </row>
    <row r="44" spans="1:30" s="2" customFormat="1" ht="14.25" customHeight="1" x14ac:dyDescent="0.3">
      <c r="A44" s="542"/>
      <c r="B44" s="222" t="s">
        <v>176</v>
      </c>
      <c r="C44" s="221">
        <f t="shared" si="5"/>
        <v>1</v>
      </c>
      <c r="D44" s="421">
        <v>1</v>
      </c>
      <c r="E44" s="422"/>
      <c r="F44" s="423"/>
      <c r="G44" s="423"/>
      <c r="H44" s="423"/>
      <c r="I44" s="423"/>
      <c r="J44" s="424"/>
      <c r="K44" s="422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5"/>
      <c r="AD44" s="426"/>
    </row>
    <row r="45" spans="1:30" s="2" customFormat="1" ht="14.25" customHeight="1" x14ac:dyDescent="0.3">
      <c r="A45" s="542"/>
      <c r="B45" s="222" t="s">
        <v>399</v>
      </c>
      <c r="C45" s="221">
        <f t="shared" si="5"/>
        <v>32</v>
      </c>
      <c r="D45" s="427">
        <v>1</v>
      </c>
      <c r="E45" s="422">
        <v>3</v>
      </c>
      <c r="F45" s="423"/>
      <c r="G45" s="423">
        <v>1</v>
      </c>
      <c r="H45" s="423">
        <v>1</v>
      </c>
      <c r="I45" s="423">
        <v>1</v>
      </c>
      <c r="J45" s="426">
        <v>1</v>
      </c>
      <c r="K45" s="428">
        <v>1</v>
      </c>
      <c r="L45" s="425">
        <v>1</v>
      </c>
      <c r="M45" s="425">
        <v>1</v>
      </c>
      <c r="N45" s="425">
        <v>1</v>
      </c>
      <c r="O45" s="425">
        <v>1</v>
      </c>
      <c r="P45" s="425">
        <v>1</v>
      </c>
      <c r="Q45" s="425">
        <v>1</v>
      </c>
      <c r="R45" s="425">
        <v>1</v>
      </c>
      <c r="S45" s="425">
        <v>1</v>
      </c>
      <c r="T45" s="425">
        <v>1</v>
      </c>
      <c r="U45" s="425">
        <v>2</v>
      </c>
      <c r="V45" s="425">
        <v>3</v>
      </c>
      <c r="W45" s="425">
        <v>1</v>
      </c>
      <c r="X45" s="425">
        <v>1</v>
      </c>
      <c r="Y45" s="425">
        <v>2</v>
      </c>
      <c r="Z45" s="425">
        <v>3</v>
      </c>
      <c r="AA45" s="425">
        <v>2</v>
      </c>
      <c r="AB45" s="425"/>
      <c r="AC45" s="425"/>
      <c r="AD45" s="426"/>
    </row>
    <row r="46" spans="1:30" s="2" customFormat="1" ht="14.25" customHeight="1" x14ac:dyDescent="0.3">
      <c r="A46" s="542"/>
      <c r="B46" s="222" t="s">
        <v>465</v>
      </c>
      <c r="C46" s="221">
        <f t="shared" si="5"/>
        <v>2</v>
      </c>
      <c r="D46" s="427"/>
      <c r="E46" s="422"/>
      <c r="F46" s="423"/>
      <c r="G46" s="423"/>
      <c r="H46" s="423"/>
      <c r="I46" s="423"/>
      <c r="J46" s="426"/>
      <c r="K46" s="428"/>
      <c r="L46" s="425"/>
      <c r="M46" s="425"/>
      <c r="N46" s="425"/>
      <c r="O46" s="425"/>
      <c r="P46" s="425"/>
      <c r="Q46" s="425"/>
      <c r="R46" s="425"/>
      <c r="S46" s="425">
        <v>1</v>
      </c>
      <c r="T46" s="425"/>
      <c r="U46" s="425"/>
      <c r="V46" s="425"/>
      <c r="W46" s="425"/>
      <c r="X46" s="425"/>
      <c r="Y46" s="425"/>
      <c r="Z46" s="425"/>
      <c r="AA46" s="425"/>
      <c r="AB46" s="425">
        <v>1</v>
      </c>
      <c r="AC46" s="425"/>
      <c r="AD46" s="426"/>
    </row>
    <row r="47" spans="1:30" s="2" customFormat="1" ht="14.25" customHeight="1" x14ac:dyDescent="0.3">
      <c r="A47" s="542"/>
      <c r="B47" s="222" t="s">
        <v>188</v>
      </c>
      <c r="C47" s="221">
        <f t="shared" si="5"/>
        <v>1</v>
      </c>
      <c r="D47" s="427"/>
      <c r="E47" s="422"/>
      <c r="F47" s="423"/>
      <c r="G47" s="423"/>
      <c r="H47" s="423"/>
      <c r="I47" s="423"/>
      <c r="J47" s="426"/>
      <c r="K47" s="428"/>
      <c r="L47" s="425"/>
      <c r="M47" s="425"/>
      <c r="N47" s="425"/>
      <c r="O47" s="425"/>
      <c r="P47" s="425"/>
      <c r="Q47" s="425"/>
      <c r="R47" s="425"/>
      <c r="S47" s="425"/>
      <c r="T47" s="425">
        <v>1</v>
      </c>
      <c r="U47" s="425"/>
      <c r="V47" s="425"/>
      <c r="W47" s="425"/>
      <c r="X47" s="425"/>
      <c r="Y47" s="425"/>
      <c r="Z47" s="425"/>
      <c r="AA47" s="425"/>
      <c r="AB47" s="425"/>
      <c r="AC47" s="425"/>
      <c r="AD47" s="426"/>
    </row>
    <row r="48" spans="1:30" s="2" customFormat="1" ht="14.25" customHeight="1" x14ac:dyDescent="0.3">
      <c r="A48" s="542"/>
      <c r="B48" s="222" t="s">
        <v>166</v>
      </c>
      <c r="C48" s="221">
        <f t="shared" si="5"/>
        <v>1</v>
      </c>
      <c r="D48" s="427"/>
      <c r="E48" s="422"/>
      <c r="F48" s="423"/>
      <c r="G48" s="423"/>
      <c r="H48" s="423"/>
      <c r="I48" s="423"/>
      <c r="J48" s="426"/>
      <c r="K48" s="428"/>
      <c r="L48" s="425"/>
      <c r="M48" s="425"/>
      <c r="N48" s="425"/>
      <c r="O48" s="425"/>
      <c r="P48" s="425"/>
      <c r="Q48" s="425"/>
      <c r="R48" s="425"/>
      <c r="S48" s="425"/>
      <c r="T48" s="425"/>
      <c r="U48" s="425"/>
      <c r="V48" s="425"/>
      <c r="W48" s="425">
        <v>1</v>
      </c>
      <c r="X48" s="425"/>
      <c r="Y48" s="425"/>
      <c r="Z48" s="425"/>
      <c r="AA48" s="425"/>
      <c r="AB48" s="425"/>
      <c r="AC48" s="425"/>
      <c r="AD48" s="426"/>
    </row>
    <row r="49" spans="1:31" s="2" customFormat="1" ht="14.25" customHeight="1" x14ac:dyDescent="0.3">
      <c r="A49" s="542"/>
      <c r="B49" s="222" t="s">
        <v>161</v>
      </c>
      <c r="C49" s="221">
        <f t="shared" si="5"/>
        <v>1</v>
      </c>
      <c r="D49" s="427"/>
      <c r="E49" s="422"/>
      <c r="F49" s="423"/>
      <c r="G49" s="423"/>
      <c r="H49" s="423"/>
      <c r="I49" s="423"/>
      <c r="J49" s="426"/>
      <c r="K49" s="428"/>
      <c r="L49" s="425"/>
      <c r="M49" s="425"/>
      <c r="N49" s="425"/>
      <c r="O49" s="425"/>
      <c r="P49" s="425"/>
      <c r="Q49" s="425"/>
      <c r="R49" s="425"/>
      <c r="S49" s="425">
        <v>1</v>
      </c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6"/>
    </row>
    <row r="50" spans="1:31" s="2" customFormat="1" ht="14.25" customHeight="1" x14ac:dyDescent="0.3">
      <c r="A50" s="542"/>
      <c r="B50" s="222" t="s">
        <v>108</v>
      </c>
      <c r="C50" s="221">
        <f t="shared" si="5"/>
        <v>1</v>
      </c>
      <c r="D50" s="427"/>
      <c r="E50" s="428"/>
      <c r="F50" s="425">
        <v>1</v>
      </c>
      <c r="G50" s="425"/>
      <c r="H50" s="425"/>
      <c r="I50" s="425"/>
      <c r="J50" s="426"/>
      <c r="K50" s="428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6"/>
    </row>
    <row r="51" spans="1:31" s="2" customFormat="1" ht="14.25" customHeight="1" x14ac:dyDescent="0.3">
      <c r="A51" s="542"/>
      <c r="B51" s="222" t="s">
        <v>160</v>
      </c>
      <c r="C51" s="221">
        <f t="shared" si="5"/>
        <v>2</v>
      </c>
      <c r="D51" s="427"/>
      <c r="E51" s="428"/>
      <c r="F51" s="425"/>
      <c r="G51" s="425">
        <v>1</v>
      </c>
      <c r="H51" s="425">
        <v>1</v>
      </c>
      <c r="I51" s="425"/>
      <c r="J51" s="426"/>
      <c r="K51" s="428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6"/>
    </row>
    <row r="52" spans="1:31" s="2" customFormat="1" ht="14.25" customHeight="1" x14ac:dyDescent="0.3">
      <c r="A52" s="542"/>
      <c r="B52" s="222" t="s">
        <v>169</v>
      </c>
      <c r="C52" s="221">
        <f t="shared" si="5"/>
        <v>1</v>
      </c>
      <c r="D52" s="427"/>
      <c r="E52" s="428"/>
      <c r="F52" s="425"/>
      <c r="G52" s="425"/>
      <c r="H52" s="425"/>
      <c r="I52" s="425"/>
      <c r="J52" s="426"/>
      <c r="K52" s="428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>
        <v>1</v>
      </c>
      <c r="Y52" s="425"/>
      <c r="Z52" s="425"/>
      <c r="AA52" s="425"/>
      <c r="AB52" s="425"/>
      <c r="AC52" s="425"/>
      <c r="AD52" s="426"/>
    </row>
    <row r="53" spans="1:31" s="2" customFormat="1" ht="14.25" customHeight="1" x14ac:dyDescent="0.3">
      <c r="A53" s="542"/>
      <c r="B53" s="222" t="s">
        <v>107</v>
      </c>
      <c r="C53" s="221">
        <f t="shared" si="5"/>
        <v>5</v>
      </c>
      <c r="D53" s="427">
        <v>1</v>
      </c>
      <c r="E53" s="428">
        <v>1</v>
      </c>
      <c r="F53" s="425">
        <v>1</v>
      </c>
      <c r="G53" s="425">
        <v>1</v>
      </c>
      <c r="H53" s="425">
        <v>1</v>
      </c>
      <c r="I53" s="425"/>
      <c r="J53" s="426"/>
      <c r="K53" s="428"/>
      <c r="L53" s="425"/>
      <c r="M53" s="425"/>
      <c r="N53" s="425"/>
      <c r="O53" s="425"/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6"/>
    </row>
    <row r="54" spans="1:31" s="2" customFormat="1" ht="14.25" customHeight="1" x14ac:dyDescent="0.3">
      <c r="A54" s="542"/>
      <c r="B54" s="222" t="s">
        <v>134</v>
      </c>
      <c r="C54" s="221">
        <f t="shared" si="5"/>
        <v>2</v>
      </c>
      <c r="D54" s="427"/>
      <c r="E54" s="428">
        <v>1</v>
      </c>
      <c r="F54" s="425"/>
      <c r="G54" s="425"/>
      <c r="H54" s="425"/>
      <c r="I54" s="425">
        <v>1</v>
      </c>
      <c r="J54" s="426"/>
      <c r="K54" s="428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6"/>
    </row>
    <row r="55" spans="1:31" s="2" customFormat="1" ht="14.25" customHeight="1" x14ac:dyDescent="0.3">
      <c r="A55" s="542"/>
      <c r="B55" s="222" t="s">
        <v>189</v>
      </c>
      <c r="C55" s="221">
        <f t="shared" si="5"/>
        <v>3</v>
      </c>
      <c r="D55" s="427">
        <v>1</v>
      </c>
      <c r="E55" s="428"/>
      <c r="F55" s="425"/>
      <c r="G55" s="425"/>
      <c r="H55" s="425"/>
      <c r="I55" s="425">
        <v>1</v>
      </c>
      <c r="J55" s="426">
        <v>1</v>
      </c>
      <c r="K55" s="428"/>
      <c r="L55" s="425"/>
      <c r="M55" s="425"/>
      <c r="N55" s="425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6"/>
    </row>
    <row r="56" spans="1:31" s="2" customFormat="1" ht="14.25" customHeight="1" x14ac:dyDescent="0.3">
      <c r="A56" s="542"/>
      <c r="B56" s="222" t="s">
        <v>100</v>
      </c>
      <c r="C56" s="221">
        <f t="shared" si="5"/>
        <v>1</v>
      </c>
      <c r="D56" s="427"/>
      <c r="E56" s="428"/>
      <c r="F56" s="425"/>
      <c r="G56" s="425"/>
      <c r="H56" s="425">
        <v>1</v>
      </c>
      <c r="I56" s="425"/>
      <c r="J56" s="426"/>
      <c r="K56" s="428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6"/>
    </row>
    <row r="57" spans="1:31" s="2" customFormat="1" ht="14.25" customHeight="1" x14ac:dyDescent="0.3">
      <c r="A57" s="542"/>
      <c r="B57" s="223" t="s">
        <v>103</v>
      </c>
      <c r="C57" s="221">
        <f t="shared" si="5"/>
        <v>2</v>
      </c>
      <c r="D57" s="427"/>
      <c r="E57" s="428"/>
      <c r="F57" s="425"/>
      <c r="G57" s="425"/>
      <c r="H57" s="425"/>
      <c r="I57" s="425"/>
      <c r="J57" s="426"/>
      <c r="K57" s="428">
        <v>1</v>
      </c>
      <c r="L57" s="425"/>
      <c r="M57" s="425">
        <v>1</v>
      </c>
      <c r="N57" s="425"/>
      <c r="O57" s="425"/>
      <c r="P57" s="425"/>
      <c r="Q57" s="425"/>
      <c r="R57" s="425"/>
      <c r="S57" s="425"/>
      <c r="T57" s="425"/>
      <c r="U57" s="425"/>
      <c r="V57" s="425"/>
      <c r="W57" s="425"/>
      <c r="X57" s="425"/>
      <c r="Y57" s="425"/>
      <c r="Z57" s="425"/>
      <c r="AA57" s="425"/>
      <c r="AB57" s="425"/>
      <c r="AC57" s="425"/>
      <c r="AD57" s="426"/>
    </row>
    <row r="58" spans="1:31" s="2" customFormat="1" ht="14.25" customHeight="1" x14ac:dyDescent="0.3">
      <c r="A58" s="542"/>
      <c r="B58" s="222" t="s">
        <v>129</v>
      </c>
      <c r="C58" s="221">
        <f t="shared" si="5"/>
        <v>1</v>
      </c>
      <c r="D58" s="427"/>
      <c r="E58" s="428"/>
      <c r="F58" s="425"/>
      <c r="G58" s="425"/>
      <c r="H58" s="425"/>
      <c r="I58" s="425">
        <v>1</v>
      </c>
      <c r="J58" s="426"/>
      <c r="K58" s="428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6"/>
    </row>
    <row r="59" spans="1:31" s="2" customFormat="1" x14ac:dyDescent="0.3">
      <c r="A59" s="542" t="s">
        <v>207</v>
      </c>
      <c r="B59" s="220" t="s">
        <v>335</v>
      </c>
      <c r="C59" s="221">
        <f>SUM(C60:C78)</f>
        <v>101</v>
      </c>
      <c r="D59" s="221">
        <f t="shared" ref="D59:AD59" si="6">SUM(D60:D78)</f>
        <v>6</v>
      </c>
      <c r="E59" s="230">
        <v>7</v>
      </c>
      <c r="F59" s="210">
        <f t="shared" si="6"/>
        <v>4</v>
      </c>
      <c r="G59" s="210">
        <f t="shared" si="6"/>
        <v>4</v>
      </c>
      <c r="H59" s="210">
        <f t="shared" si="6"/>
        <v>4</v>
      </c>
      <c r="I59" s="210">
        <f t="shared" si="6"/>
        <v>3</v>
      </c>
      <c r="J59" s="211">
        <f t="shared" si="6"/>
        <v>3</v>
      </c>
      <c r="K59" s="230">
        <f t="shared" si="6"/>
        <v>3</v>
      </c>
      <c r="L59" s="210">
        <f t="shared" si="6"/>
        <v>3</v>
      </c>
      <c r="M59" s="210">
        <f t="shared" si="6"/>
        <v>3</v>
      </c>
      <c r="N59" s="210">
        <f t="shared" si="6"/>
        <v>2</v>
      </c>
      <c r="O59" s="210">
        <f t="shared" si="6"/>
        <v>3</v>
      </c>
      <c r="P59" s="210">
        <f t="shared" si="6"/>
        <v>2</v>
      </c>
      <c r="Q59" s="210">
        <f t="shared" si="6"/>
        <v>3</v>
      </c>
      <c r="R59" s="210">
        <f t="shared" si="6"/>
        <v>4</v>
      </c>
      <c r="S59" s="210">
        <f t="shared" si="6"/>
        <v>2</v>
      </c>
      <c r="T59" s="210">
        <f t="shared" si="6"/>
        <v>6</v>
      </c>
      <c r="U59" s="210">
        <f t="shared" si="6"/>
        <v>5</v>
      </c>
      <c r="V59" s="210">
        <f t="shared" si="6"/>
        <v>3</v>
      </c>
      <c r="W59" s="210">
        <f t="shared" si="6"/>
        <v>3</v>
      </c>
      <c r="X59" s="210">
        <f t="shared" si="6"/>
        <v>3</v>
      </c>
      <c r="Y59" s="210">
        <f t="shared" si="6"/>
        <v>6</v>
      </c>
      <c r="Z59" s="210">
        <f t="shared" si="6"/>
        <v>4</v>
      </c>
      <c r="AA59" s="210">
        <f t="shared" si="6"/>
        <v>6</v>
      </c>
      <c r="AB59" s="210">
        <f t="shared" si="6"/>
        <v>3</v>
      </c>
      <c r="AC59" s="210">
        <f t="shared" si="6"/>
        <v>4</v>
      </c>
      <c r="AD59" s="211">
        <f t="shared" si="6"/>
        <v>2</v>
      </c>
    </row>
    <row r="60" spans="1:31" s="2" customFormat="1" ht="14.25" customHeight="1" x14ac:dyDescent="0.3">
      <c r="A60" s="542"/>
      <c r="B60" s="222" t="s">
        <v>213</v>
      </c>
      <c r="C60" s="35">
        <f>SUM(D60:AD60)</f>
        <v>26</v>
      </c>
      <c r="D60" s="380">
        <v>1</v>
      </c>
      <c r="E60" s="381">
        <v>2</v>
      </c>
      <c r="F60" s="383"/>
      <c r="G60" s="383"/>
      <c r="H60" s="383"/>
      <c r="I60" s="383">
        <v>1</v>
      </c>
      <c r="J60" s="216">
        <v>1</v>
      </c>
      <c r="K60" s="381">
        <v>1</v>
      </c>
      <c r="L60" s="383">
        <v>1</v>
      </c>
      <c r="M60" s="383">
        <v>1</v>
      </c>
      <c r="N60" s="383">
        <v>1</v>
      </c>
      <c r="O60" s="383">
        <v>1</v>
      </c>
      <c r="P60" s="383">
        <v>1</v>
      </c>
      <c r="Q60" s="383">
        <v>1</v>
      </c>
      <c r="R60" s="383">
        <v>0</v>
      </c>
      <c r="S60" s="383">
        <v>1</v>
      </c>
      <c r="T60" s="383">
        <v>2</v>
      </c>
      <c r="U60" s="383">
        <v>1</v>
      </c>
      <c r="V60" s="383">
        <v>2</v>
      </c>
      <c r="W60" s="383">
        <v>1</v>
      </c>
      <c r="X60" s="383">
        <v>1</v>
      </c>
      <c r="Y60" s="383">
        <v>2</v>
      </c>
      <c r="Z60" s="383">
        <v>1</v>
      </c>
      <c r="AA60" s="383">
        <v>1</v>
      </c>
      <c r="AB60" s="383">
        <v>1</v>
      </c>
      <c r="AC60" s="383"/>
      <c r="AD60" s="216">
        <v>1</v>
      </c>
      <c r="AE60" s="384"/>
    </row>
    <row r="61" spans="1:31" s="2" customFormat="1" ht="14.25" customHeight="1" x14ac:dyDescent="0.3">
      <c r="A61" s="542"/>
      <c r="B61" s="222" t="s">
        <v>241</v>
      </c>
      <c r="C61" s="221">
        <f t="shared" ref="C61:C78" si="7">SUM(D61:AD61)</f>
        <v>23</v>
      </c>
      <c r="D61" s="380"/>
      <c r="E61" s="381">
        <v>1</v>
      </c>
      <c r="F61" s="383">
        <v>1</v>
      </c>
      <c r="G61" s="383">
        <v>1</v>
      </c>
      <c r="H61" s="383">
        <v>1</v>
      </c>
      <c r="I61" s="383"/>
      <c r="J61" s="216">
        <v>1</v>
      </c>
      <c r="K61" s="381">
        <v>1</v>
      </c>
      <c r="L61" s="383">
        <v>1</v>
      </c>
      <c r="M61" s="383">
        <v>1</v>
      </c>
      <c r="N61" s="383">
        <v>1</v>
      </c>
      <c r="O61" s="383">
        <v>1</v>
      </c>
      <c r="P61" s="383"/>
      <c r="Q61" s="383">
        <v>1</v>
      </c>
      <c r="R61" s="383"/>
      <c r="S61" s="383"/>
      <c r="T61" s="383">
        <v>2</v>
      </c>
      <c r="U61" s="383">
        <v>2</v>
      </c>
      <c r="V61" s="383">
        <v>1</v>
      </c>
      <c r="W61" s="383"/>
      <c r="X61" s="383">
        <v>1</v>
      </c>
      <c r="Y61" s="383">
        <v>2</v>
      </c>
      <c r="Z61" s="383">
        <v>2</v>
      </c>
      <c r="AA61" s="383">
        <v>1</v>
      </c>
      <c r="AB61" s="383"/>
      <c r="AC61" s="383">
        <v>1</v>
      </c>
      <c r="AD61" s="216"/>
      <c r="AE61" s="384"/>
    </row>
    <row r="62" spans="1:31" s="2" customFormat="1" ht="14.25" customHeight="1" x14ac:dyDescent="0.3">
      <c r="A62" s="542"/>
      <c r="B62" s="222" t="s">
        <v>205</v>
      </c>
      <c r="C62" s="221">
        <f t="shared" si="7"/>
        <v>1</v>
      </c>
      <c r="D62" s="380">
        <v>1</v>
      </c>
      <c r="E62" s="381"/>
      <c r="F62" s="383"/>
      <c r="G62" s="383"/>
      <c r="H62" s="383"/>
      <c r="I62" s="383"/>
      <c r="J62" s="216"/>
      <c r="K62" s="381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  <c r="AA62" s="383"/>
      <c r="AB62" s="383"/>
      <c r="AC62" s="383"/>
      <c r="AD62" s="216"/>
      <c r="AE62" s="384"/>
    </row>
    <row r="63" spans="1:31" s="2" customFormat="1" ht="14.25" customHeight="1" x14ac:dyDescent="0.3">
      <c r="A63" s="542"/>
      <c r="B63" s="222" t="s">
        <v>264</v>
      </c>
      <c r="C63" s="221">
        <f t="shared" si="7"/>
        <v>3</v>
      </c>
      <c r="D63" s="380"/>
      <c r="E63" s="381">
        <v>1</v>
      </c>
      <c r="F63" s="383"/>
      <c r="G63" s="383">
        <v>1</v>
      </c>
      <c r="H63" s="383"/>
      <c r="I63" s="383">
        <v>0</v>
      </c>
      <c r="J63" s="216"/>
      <c r="K63" s="381"/>
      <c r="L63" s="383"/>
      <c r="M63" s="383"/>
      <c r="N63" s="383"/>
      <c r="O63" s="383"/>
      <c r="P63" s="383"/>
      <c r="Q63" s="383"/>
      <c r="R63" s="383">
        <v>1</v>
      </c>
      <c r="S63" s="383"/>
      <c r="T63" s="383"/>
      <c r="U63" s="383"/>
      <c r="V63" s="383"/>
      <c r="W63" s="383"/>
      <c r="X63" s="383"/>
      <c r="Y63" s="383"/>
      <c r="Z63" s="383"/>
      <c r="AA63" s="383"/>
      <c r="AB63" s="383"/>
      <c r="AC63" s="383"/>
      <c r="AD63" s="216"/>
      <c r="AE63" s="384"/>
    </row>
    <row r="64" spans="1:31" s="2" customFormat="1" ht="14.25" customHeight="1" x14ac:dyDescent="0.3">
      <c r="A64" s="542"/>
      <c r="B64" s="222" t="s">
        <v>237</v>
      </c>
      <c r="C64" s="221">
        <f t="shared" si="7"/>
        <v>16</v>
      </c>
      <c r="D64" s="380"/>
      <c r="E64" s="381">
        <v>1</v>
      </c>
      <c r="F64" s="383">
        <v>0</v>
      </c>
      <c r="G64" s="383"/>
      <c r="H64" s="383"/>
      <c r="I64" s="383"/>
      <c r="J64" s="216"/>
      <c r="K64" s="381">
        <v>1</v>
      </c>
      <c r="L64" s="383">
        <v>1</v>
      </c>
      <c r="M64" s="383">
        <v>1</v>
      </c>
      <c r="N64" s="383">
        <v>0</v>
      </c>
      <c r="O64" s="383">
        <v>1</v>
      </c>
      <c r="P64" s="383"/>
      <c r="Q64" s="383">
        <v>1</v>
      </c>
      <c r="R64" s="383">
        <v>2</v>
      </c>
      <c r="S64" s="383">
        <v>0</v>
      </c>
      <c r="T64" s="383">
        <v>1</v>
      </c>
      <c r="U64" s="383">
        <v>1</v>
      </c>
      <c r="V64" s="383"/>
      <c r="W64" s="383">
        <v>1</v>
      </c>
      <c r="X64" s="383">
        <v>0</v>
      </c>
      <c r="Y64" s="383">
        <v>1</v>
      </c>
      <c r="Z64" s="383"/>
      <c r="AA64" s="383">
        <v>2</v>
      </c>
      <c r="AB64" s="383">
        <v>0</v>
      </c>
      <c r="AC64" s="383">
        <v>1</v>
      </c>
      <c r="AD64" s="216">
        <v>1</v>
      </c>
      <c r="AE64" s="384"/>
    </row>
    <row r="65" spans="1:31" s="2" customFormat="1" ht="14.25" customHeight="1" x14ac:dyDescent="0.3">
      <c r="A65" s="542"/>
      <c r="B65" s="222" t="s">
        <v>267</v>
      </c>
      <c r="C65" s="221">
        <f t="shared" si="7"/>
        <v>8</v>
      </c>
      <c r="D65" s="380"/>
      <c r="E65" s="381">
        <v>1</v>
      </c>
      <c r="F65" s="383">
        <v>2</v>
      </c>
      <c r="G65" s="383">
        <v>1</v>
      </c>
      <c r="H65" s="383"/>
      <c r="I65" s="383"/>
      <c r="J65" s="216">
        <v>1</v>
      </c>
      <c r="K65" s="381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3">
        <v>1</v>
      </c>
      <c r="Y65" s="383"/>
      <c r="Z65" s="383"/>
      <c r="AA65" s="383">
        <v>1</v>
      </c>
      <c r="AB65" s="383"/>
      <c r="AC65" s="383">
        <v>1</v>
      </c>
      <c r="AD65" s="216"/>
      <c r="AE65" s="384"/>
    </row>
    <row r="66" spans="1:31" s="2" customFormat="1" ht="14.25" customHeight="1" x14ac:dyDescent="0.3">
      <c r="A66" s="542"/>
      <c r="B66" s="222" t="s">
        <v>249</v>
      </c>
      <c r="C66" s="221">
        <f t="shared" si="7"/>
        <v>1</v>
      </c>
      <c r="D66" s="380">
        <v>1</v>
      </c>
      <c r="E66" s="381"/>
      <c r="F66" s="383">
        <v>0</v>
      </c>
      <c r="G66" s="383"/>
      <c r="H66" s="383"/>
      <c r="I66" s="383"/>
      <c r="J66" s="216"/>
      <c r="K66" s="381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216"/>
      <c r="AE66" s="384"/>
    </row>
    <row r="67" spans="1:31" s="2" customFormat="1" ht="14.25" customHeight="1" x14ac:dyDescent="0.3">
      <c r="A67" s="542"/>
      <c r="B67" s="222" t="s">
        <v>238</v>
      </c>
      <c r="C67" s="221">
        <f t="shared" si="7"/>
        <v>3</v>
      </c>
      <c r="D67" s="380">
        <v>1</v>
      </c>
      <c r="E67" s="381"/>
      <c r="F67" s="383"/>
      <c r="G67" s="383">
        <v>1</v>
      </c>
      <c r="H67" s="383">
        <v>1</v>
      </c>
      <c r="I67" s="383"/>
      <c r="J67" s="216"/>
      <c r="K67" s="381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216"/>
      <c r="AE67" s="384"/>
    </row>
    <row r="68" spans="1:31" s="2" customFormat="1" ht="14.25" customHeight="1" x14ac:dyDescent="0.3">
      <c r="A68" s="542"/>
      <c r="B68" s="222" t="s">
        <v>239</v>
      </c>
      <c r="C68" s="221">
        <f t="shared" si="7"/>
        <v>1</v>
      </c>
      <c r="D68" s="380"/>
      <c r="E68" s="381"/>
      <c r="F68" s="383"/>
      <c r="G68" s="383"/>
      <c r="H68" s="383"/>
      <c r="I68" s="383"/>
      <c r="J68" s="216"/>
      <c r="K68" s="381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>
        <v>1</v>
      </c>
      <c r="AD68" s="216"/>
      <c r="AE68" s="384"/>
    </row>
    <row r="69" spans="1:31" s="2" customFormat="1" ht="14.25" customHeight="1" x14ac:dyDescent="0.3">
      <c r="A69" s="542"/>
      <c r="B69" s="222" t="s">
        <v>283</v>
      </c>
      <c r="C69" s="221">
        <f t="shared" si="7"/>
        <v>1</v>
      </c>
      <c r="D69" s="380"/>
      <c r="E69" s="381"/>
      <c r="F69" s="383"/>
      <c r="G69" s="383"/>
      <c r="H69" s="383">
        <v>1</v>
      </c>
      <c r="I69" s="383"/>
      <c r="J69" s="216"/>
      <c r="K69" s="381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216"/>
      <c r="AE69" s="384"/>
    </row>
    <row r="70" spans="1:31" s="2" customFormat="1" ht="14.25" customHeight="1" x14ac:dyDescent="0.3">
      <c r="A70" s="542"/>
      <c r="B70" s="222" t="s">
        <v>132</v>
      </c>
      <c r="C70" s="221">
        <f t="shared" si="7"/>
        <v>1</v>
      </c>
      <c r="D70" s="380">
        <v>1</v>
      </c>
      <c r="E70" s="381"/>
      <c r="F70" s="383"/>
      <c r="G70" s="383"/>
      <c r="H70" s="383"/>
      <c r="I70" s="383"/>
      <c r="J70" s="216"/>
      <c r="K70" s="381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216"/>
      <c r="AE70" s="384"/>
    </row>
    <row r="71" spans="1:31" s="2" customFormat="1" ht="14.25" customHeight="1" x14ac:dyDescent="0.3">
      <c r="A71" s="542"/>
      <c r="B71" s="222" t="s">
        <v>343</v>
      </c>
      <c r="C71" s="221">
        <f t="shared" si="7"/>
        <v>1</v>
      </c>
      <c r="D71" s="380"/>
      <c r="E71" s="381"/>
      <c r="F71" s="383"/>
      <c r="G71" s="383"/>
      <c r="H71" s="383"/>
      <c r="I71" s="383">
        <v>1</v>
      </c>
      <c r="J71" s="216"/>
      <c r="K71" s="381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3"/>
      <c r="X71" s="423"/>
      <c r="Y71" s="423"/>
      <c r="Z71" s="423"/>
      <c r="AA71" s="423"/>
      <c r="AB71" s="423"/>
      <c r="AC71" s="423"/>
      <c r="AD71" s="216"/>
      <c r="AE71" s="384"/>
    </row>
    <row r="72" spans="1:31" s="2" customFormat="1" ht="14.25" customHeight="1" x14ac:dyDescent="0.3">
      <c r="A72" s="542"/>
      <c r="B72" s="382" t="s">
        <v>449</v>
      </c>
      <c r="C72" s="221">
        <f t="shared" si="7"/>
        <v>9</v>
      </c>
      <c r="D72" s="380">
        <v>1</v>
      </c>
      <c r="E72" s="381">
        <v>1</v>
      </c>
      <c r="F72" s="383"/>
      <c r="G72" s="383"/>
      <c r="H72" s="383"/>
      <c r="I72" s="383"/>
      <c r="J72" s="216"/>
      <c r="K72" s="381"/>
      <c r="L72" s="423"/>
      <c r="M72" s="423"/>
      <c r="N72" s="423"/>
      <c r="O72" s="423"/>
      <c r="P72" s="423">
        <v>1</v>
      </c>
      <c r="Q72" s="423"/>
      <c r="R72" s="423">
        <v>1</v>
      </c>
      <c r="S72" s="423">
        <v>1</v>
      </c>
      <c r="T72" s="423"/>
      <c r="U72" s="423"/>
      <c r="V72" s="423"/>
      <c r="W72" s="423">
        <v>1</v>
      </c>
      <c r="X72" s="423"/>
      <c r="Y72" s="423">
        <v>1</v>
      </c>
      <c r="Z72" s="423">
        <v>1</v>
      </c>
      <c r="AA72" s="423">
        <v>1</v>
      </c>
      <c r="AB72" s="423"/>
      <c r="AC72" s="423"/>
      <c r="AD72" s="216"/>
      <c r="AE72" s="384"/>
    </row>
    <row r="73" spans="1:31" s="2" customFormat="1" ht="14.25" customHeight="1" x14ac:dyDescent="0.3">
      <c r="A73" s="542"/>
      <c r="B73" s="222" t="s">
        <v>94</v>
      </c>
      <c r="C73" s="221">
        <f t="shared" si="7"/>
        <v>1</v>
      </c>
      <c r="D73" s="380"/>
      <c r="E73" s="381"/>
      <c r="F73" s="383">
        <v>1</v>
      </c>
      <c r="G73" s="383"/>
      <c r="H73" s="383"/>
      <c r="I73" s="383"/>
      <c r="J73" s="216"/>
      <c r="K73" s="381"/>
      <c r="L73" s="423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3"/>
      <c r="X73" s="423"/>
      <c r="Y73" s="423"/>
      <c r="Z73" s="423"/>
      <c r="AA73" s="423"/>
      <c r="AB73" s="423"/>
      <c r="AC73" s="423"/>
      <c r="AD73" s="216"/>
      <c r="AE73" s="384"/>
    </row>
    <row r="74" spans="1:31" s="2" customFormat="1" ht="14.25" customHeight="1" x14ac:dyDescent="0.3">
      <c r="A74" s="542"/>
      <c r="B74" s="222" t="s">
        <v>356</v>
      </c>
      <c r="C74" s="221">
        <f t="shared" si="7"/>
        <v>1</v>
      </c>
      <c r="D74" s="380"/>
      <c r="E74" s="381"/>
      <c r="F74" s="383"/>
      <c r="G74" s="383"/>
      <c r="H74" s="383"/>
      <c r="I74" s="383">
        <v>1</v>
      </c>
      <c r="J74" s="216"/>
      <c r="K74" s="381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3"/>
      <c r="X74" s="423"/>
      <c r="Y74" s="423"/>
      <c r="Z74" s="423"/>
      <c r="AA74" s="423"/>
      <c r="AB74" s="423"/>
      <c r="AC74" s="423"/>
      <c r="AD74" s="216"/>
      <c r="AE74" s="384"/>
    </row>
    <row r="75" spans="1:31" s="2" customFormat="1" ht="14.25" customHeight="1" x14ac:dyDescent="0.3">
      <c r="A75" s="542"/>
      <c r="B75" s="222" t="s">
        <v>198</v>
      </c>
      <c r="C75" s="221">
        <f t="shared" si="7"/>
        <v>2</v>
      </c>
      <c r="D75" s="380"/>
      <c r="E75" s="381"/>
      <c r="F75" s="383"/>
      <c r="G75" s="383">
        <v>0</v>
      </c>
      <c r="H75" s="383"/>
      <c r="I75" s="383"/>
      <c r="J75" s="216"/>
      <c r="K75" s="381"/>
      <c r="L75" s="423"/>
      <c r="M75" s="423"/>
      <c r="N75" s="423"/>
      <c r="O75" s="423"/>
      <c r="P75" s="423"/>
      <c r="Q75" s="423"/>
      <c r="R75" s="423"/>
      <c r="S75" s="423"/>
      <c r="T75" s="423"/>
      <c r="U75" s="423">
        <v>1</v>
      </c>
      <c r="V75" s="423"/>
      <c r="W75" s="423"/>
      <c r="X75" s="423"/>
      <c r="Y75" s="423"/>
      <c r="Z75" s="423"/>
      <c r="AA75" s="423"/>
      <c r="AB75" s="423">
        <v>1</v>
      </c>
      <c r="AC75" s="423"/>
      <c r="AD75" s="216"/>
      <c r="AE75" s="384"/>
    </row>
    <row r="76" spans="1:31" s="2" customFormat="1" ht="14.25" customHeight="1" x14ac:dyDescent="0.3">
      <c r="A76" s="542"/>
      <c r="B76" s="222" t="s">
        <v>172</v>
      </c>
      <c r="C76" s="221">
        <f t="shared" si="7"/>
        <v>1</v>
      </c>
      <c r="D76" s="380"/>
      <c r="E76" s="381"/>
      <c r="F76" s="383"/>
      <c r="G76" s="383"/>
      <c r="H76" s="383">
        <v>1</v>
      </c>
      <c r="I76" s="383"/>
      <c r="J76" s="216"/>
      <c r="K76" s="381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216"/>
      <c r="AE76" s="384"/>
    </row>
    <row r="77" spans="1:31" s="2" customFormat="1" ht="14.25" customHeight="1" x14ac:dyDescent="0.3">
      <c r="A77" s="542"/>
      <c r="B77" s="222" t="s">
        <v>466</v>
      </c>
      <c r="C77" s="221">
        <f t="shared" si="7"/>
        <v>1</v>
      </c>
      <c r="D77" s="380"/>
      <c r="E77" s="381"/>
      <c r="F77" s="383"/>
      <c r="G77" s="383"/>
      <c r="H77" s="383"/>
      <c r="I77" s="383"/>
      <c r="J77" s="216"/>
      <c r="K77" s="381"/>
      <c r="L77" s="383"/>
      <c r="M77" s="383"/>
      <c r="N77" s="383"/>
      <c r="O77" s="383"/>
      <c r="P77" s="383"/>
      <c r="Q77" s="383"/>
      <c r="R77" s="383"/>
      <c r="S77" s="383"/>
      <c r="T77" s="383"/>
      <c r="U77" s="383"/>
      <c r="V77" s="383"/>
      <c r="W77" s="383"/>
      <c r="X77" s="383"/>
      <c r="Y77" s="383"/>
      <c r="Z77" s="383"/>
      <c r="AA77" s="383"/>
      <c r="AB77" s="383">
        <v>1</v>
      </c>
      <c r="AC77" s="383"/>
      <c r="AD77" s="216"/>
      <c r="AE77" s="384"/>
    </row>
    <row r="78" spans="1:31" s="2" customFormat="1" ht="14.25" customHeight="1" x14ac:dyDescent="0.3">
      <c r="A78" s="542"/>
      <c r="B78" s="222" t="s">
        <v>104</v>
      </c>
      <c r="C78" s="221">
        <f t="shared" si="7"/>
        <v>1</v>
      </c>
      <c r="D78" s="380"/>
      <c r="E78" s="381"/>
      <c r="F78" s="383"/>
      <c r="G78" s="383"/>
      <c r="H78" s="383"/>
      <c r="I78" s="383"/>
      <c r="J78" s="216"/>
      <c r="K78" s="381"/>
      <c r="L78" s="383"/>
      <c r="M78" s="383"/>
      <c r="N78" s="383"/>
      <c r="O78" s="383"/>
      <c r="P78" s="383"/>
      <c r="Q78" s="383"/>
      <c r="R78" s="383"/>
      <c r="S78" s="383"/>
      <c r="T78" s="383">
        <v>1</v>
      </c>
      <c r="U78" s="383"/>
      <c r="V78" s="383"/>
      <c r="W78" s="383"/>
      <c r="X78" s="383"/>
      <c r="Y78" s="383"/>
      <c r="Z78" s="383"/>
      <c r="AA78" s="383"/>
      <c r="AB78" s="383"/>
      <c r="AC78" s="383"/>
      <c r="AD78" s="216"/>
      <c r="AE78" s="384"/>
    </row>
    <row r="79" spans="1:31" s="2" customFormat="1" ht="15" customHeight="1" x14ac:dyDescent="0.3">
      <c r="A79" s="538" t="s">
        <v>210</v>
      </c>
      <c r="B79" s="220" t="s">
        <v>335</v>
      </c>
      <c r="C79" s="221">
        <f t="shared" ref="C79:AD79" si="8">SUM(C80:C104)</f>
        <v>133</v>
      </c>
      <c r="D79" s="35">
        <f t="shared" si="8"/>
        <v>9</v>
      </c>
      <c r="E79" s="77">
        <f t="shared" si="8"/>
        <v>6</v>
      </c>
      <c r="F79" s="38">
        <f t="shared" si="8"/>
        <v>5</v>
      </c>
      <c r="G79" s="38">
        <f t="shared" si="8"/>
        <v>5</v>
      </c>
      <c r="H79" s="38">
        <f t="shared" si="8"/>
        <v>4</v>
      </c>
      <c r="I79" s="38">
        <f t="shared" si="8"/>
        <v>5</v>
      </c>
      <c r="J79" s="40">
        <f t="shared" si="8"/>
        <v>5</v>
      </c>
      <c r="K79" s="77">
        <f t="shared" si="8"/>
        <v>3</v>
      </c>
      <c r="L79" s="38">
        <f t="shared" si="8"/>
        <v>3</v>
      </c>
      <c r="M79" s="38">
        <f t="shared" si="8"/>
        <v>6</v>
      </c>
      <c r="N79" s="38">
        <f t="shared" si="8"/>
        <v>3</v>
      </c>
      <c r="O79" s="38">
        <f t="shared" si="8"/>
        <v>6</v>
      </c>
      <c r="P79" s="38">
        <f t="shared" si="8"/>
        <v>4</v>
      </c>
      <c r="Q79" s="38">
        <f t="shared" si="8"/>
        <v>4</v>
      </c>
      <c r="R79" s="38">
        <f t="shared" si="8"/>
        <v>5</v>
      </c>
      <c r="S79" s="38">
        <f t="shared" si="8"/>
        <v>3</v>
      </c>
      <c r="T79" s="38">
        <f t="shared" si="8"/>
        <v>5</v>
      </c>
      <c r="U79" s="38">
        <f t="shared" si="8"/>
        <v>5</v>
      </c>
      <c r="V79" s="38">
        <f t="shared" si="8"/>
        <v>6</v>
      </c>
      <c r="W79" s="38">
        <f t="shared" si="8"/>
        <v>3</v>
      </c>
      <c r="X79" s="38">
        <f t="shared" si="8"/>
        <v>4</v>
      </c>
      <c r="Y79" s="38">
        <f t="shared" si="8"/>
        <v>7</v>
      </c>
      <c r="Z79" s="38">
        <f t="shared" si="8"/>
        <v>10</v>
      </c>
      <c r="AA79" s="38">
        <f t="shared" si="8"/>
        <v>6</v>
      </c>
      <c r="AB79" s="38">
        <f t="shared" si="8"/>
        <v>5</v>
      </c>
      <c r="AC79" s="38">
        <f t="shared" si="8"/>
        <v>3</v>
      </c>
      <c r="AD79" s="40">
        <f t="shared" si="8"/>
        <v>3</v>
      </c>
      <c r="AE79" s="384"/>
    </row>
    <row r="80" spans="1:31" s="2" customFormat="1" ht="15" customHeight="1" x14ac:dyDescent="0.3">
      <c r="A80" s="538"/>
      <c r="B80" s="222" t="s">
        <v>213</v>
      </c>
      <c r="C80" s="221">
        <f>SUM(D80:AD80)</f>
        <v>13</v>
      </c>
      <c r="D80" s="227"/>
      <c r="E80" s="232"/>
      <c r="F80" s="217"/>
      <c r="G80" s="217"/>
      <c r="H80" s="217"/>
      <c r="I80" s="217"/>
      <c r="J80" s="218"/>
      <c r="K80" s="232"/>
      <c r="L80" s="217"/>
      <c r="M80" s="217"/>
      <c r="N80" s="217"/>
      <c r="O80" s="217">
        <v>2</v>
      </c>
      <c r="P80" s="217"/>
      <c r="Q80" s="217">
        <v>2</v>
      </c>
      <c r="R80" s="250"/>
      <c r="S80" s="217"/>
      <c r="T80" s="217">
        <v>1</v>
      </c>
      <c r="U80" s="217">
        <v>2</v>
      </c>
      <c r="V80" s="217">
        <v>1</v>
      </c>
      <c r="W80" s="217"/>
      <c r="X80" s="217"/>
      <c r="Y80" s="217">
        <v>2</v>
      </c>
      <c r="Z80" s="385">
        <v>3</v>
      </c>
      <c r="AA80" s="217"/>
      <c r="AB80" s="217"/>
      <c r="AC80" s="217"/>
      <c r="AD80" s="218"/>
      <c r="AE80" s="384"/>
    </row>
    <row r="81" spans="1:31" s="2" customFormat="1" ht="15" customHeight="1" x14ac:dyDescent="0.3">
      <c r="A81" s="538"/>
      <c r="B81" s="222" t="s">
        <v>241</v>
      </c>
      <c r="C81" s="221">
        <f t="shared" ref="C81:C104" si="9">SUM(D81:AD81)</f>
        <v>25</v>
      </c>
      <c r="D81" s="227">
        <v>1</v>
      </c>
      <c r="E81" s="232">
        <v>2</v>
      </c>
      <c r="F81" s="217"/>
      <c r="G81" s="217">
        <v>1</v>
      </c>
      <c r="H81" s="217"/>
      <c r="I81" s="217"/>
      <c r="J81" s="218"/>
      <c r="K81" s="232"/>
      <c r="L81" s="217">
        <v>1</v>
      </c>
      <c r="M81" s="217">
        <v>1</v>
      </c>
      <c r="N81" s="217"/>
      <c r="O81" s="217">
        <v>2</v>
      </c>
      <c r="P81" s="217"/>
      <c r="Q81" s="217">
        <v>1</v>
      </c>
      <c r="R81" s="217">
        <v>2</v>
      </c>
      <c r="S81" s="217">
        <v>1</v>
      </c>
      <c r="T81" s="217"/>
      <c r="U81" s="217">
        <v>1</v>
      </c>
      <c r="V81" s="217">
        <v>2</v>
      </c>
      <c r="W81" s="217">
        <v>1</v>
      </c>
      <c r="X81" s="217"/>
      <c r="Y81" s="217">
        <v>2</v>
      </c>
      <c r="Z81" s="217">
        <v>2</v>
      </c>
      <c r="AA81" s="217">
        <v>2</v>
      </c>
      <c r="AB81" s="217">
        <v>2</v>
      </c>
      <c r="AC81" s="217"/>
      <c r="AD81" s="218">
        <v>1</v>
      </c>
      <c r="AE81" s="384"/>
    </row>
    <row r="82" spans="1:31" s="2" customFormat="1" ht="15" customHeight="1" x14ac:dyDescent="0.3">
      <c r="A82" s="538"/>
      <c r="B82" s="222" t="s">
        <v>221</v>
      </c>
      <c r="C82" s="221">
        <f t="shared" si="9"/>
        <v>1</v>
      </c>
      <c r="D82" s="227"/>
      <c r="E82" s="232"/>
      <c r="F82" s="217"/>
      <c r="G82" s="217">
        <v>1</v>
      </c>
      <c r="H82" s="217"/>
      <c r="I82" s="217"/>
      <c r="J82" s="218"/>
      <c r="K82" s="232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8"/>
      <c r="AE82" s="384"/>
    </row>
    <row r="83" spans="1:31" s="2" customFormat="1" ht="15" customHeight="1" x14ac:dyDescent="0.3">
      <c r="A83" s="538"/>
      <c r="B83" s="222" t="s">
        <v>209</v>
      </c>
      <c r="C83" s="221">
        <f t="shared" si="9"/>
        <v>7</v>
      </c>
      <c r="D83" s="227">
        <v>1</v>
      </c>
      <c r="E83" s="232"/>
      <c r="F83" s="423">
        <v>1</v>
      </c>
      <c r="G83" s="423">
        <v>1</v>
      </c>
      <c r="H83" s="423">
        <v>1</v>
      </c>
      <c r="I83" s="423">
        <v>0</v>
      </c>
      <c r="J83" s="424">
        <v>1</v>
      </c>
      <c r="K83" s="422">
        <v>1</v>
      </c>
      <c r="L83" s="423">
        <v>1</v>
      </c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3"/>
      <c r="Y83" s="217"/>
      <c r="Z83" s="217"/>
      <c r="AA83" s="217"/>
      <c r="AB83" s="217"/>
      <c r="AC83" s="217"/>
      <c r="AD83" s="218"/>
      <c r="AE83" s="384"/>
    </row>
    <row r="84" spans="1:31" s="2" customFormat="1" ht="15" customHeight="1" x14ac:dyDescent="0.3">
      <c r="A84" s="538"/>
      <c r="B84" s="222" t="s">
        <v>264</v>
      </c>
      <c r="C84" s="221">
        <f t="shared" si="9"/>
        <v>1</v>
      </c>
      <c r="D84" s="227"/>
      <c r="E84" s="232">
        <v>1</v>
      </c>
      <c r="F84" s="423"/>
      <c r="G84" s="423"/>
      <c r="H84" s="423"/>
      <c r="I84" s="423"/>
      <c r="J84" s="424"/>
      <c r="K84" s="422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3"/>
      <c r="Y84" s="217"/>
      <c r="Z84" s="217"/>
      <c r="AA84" s="217"/>
      <c r="AB84" s="217"/>
      <c r="AC84" s="217"/>
      <c r="AD84" s="218"/>
    </row>
    <row r="85" spans="1:31" s="2" customFormat="1" ht="15" customHeight="1" x14ac:dyDescent="0.3">
      <c r="A85" s="538"/>
      <c r="B85" s="382" t="s">
        <v>237</v>
      </c>
      <c r="C85" s="221">
        <f t="shared" si="9"/>
        <v>23</v>
      </c>
      <c r="D85" s="227">
        <v>1</v>
      </c>
      <c r="E85" s="232">
        <v>1</v>
      </c>
      <c r="F85" s="423">
        <v>1</v>
      </c>
      <c r="G85" s="423"/>
      <c r="H85" s="423">
        <v>2</v>
      </c>
      <c r="I85" s="423">
        <v>1</v>
      </c>
      <c r="J85" s="424">
        <v>1</v>
      </c>
      <c r="K85" s="422">
        <v>1</v>
      </c>
      <c r="L85" s="423">
        <v>1</v>
      </c>
      <c r="M85" s="423">
        <v>1</v>
      </c>
      <c r="N85" s="423">
        <v>1</v>
      </c>
      <c r="O85" s="423"/>
      <c r="P85" s="423">
        <v>2</v>
      </c>
      <c r="Q85" s="423"/>
      <c r="R85" s="423">
        <v>1</v>
      </c>
      <c r="S85" s="423">
        <v>1</v>
      </c>
      <c r="T85" s="423">
        <v>1</v>
      </c>
      <c r="U85" s="423"/>
      <c r="V85" s="423"/>
      <c r="W85" s="423"/>
      <c r="X85" s="423">
        <v>2</v>
      </c>
      <c r="Y85" s="217"/>
      <c r="Z85" s="217">
        <v>2</v>
      </c>
      <c r="AA85" s="217">
        <v>2</v>
      </c>
      <c r="AB85" s="217">
        <v>1</v>
      </c>
      <c r="AC85" s="217">
        <v>0</v>
      </c>
      <c r="AD85" s="218"/>
    </row>
    <row r="86" spans="1:31" s="2" customFormat="1" ht="15" customHeight="1" x14ac:dyDescent="0.3">
      <c r="A86" s="538"/>
      <c r="B86" s="382" t="s">
        <v>251</v>
      </c>
      <c r="C86" s="221">
        <f t="shared" si="9"/>
        <v>1</v>
      </c>
      <c r="D86" s="227"/>
      <c r="E86" s="232"/>
      <c r="F86" s="423"/>
      <c r="G86" s="423"/>
      <c r="H86" s="423"/>
      <c r="I86" s="423"/>
      <c r="J86" s="424"/>
      <c r="K86" s="422"/>
      <c r="L86" s="423"/>
      <c r="M86" s="423"/>
      <c r="N86" s="423"/>
      <c r="O86" s="423"/>
      <c r="P86" s="423"/>
      <c r="Q86" s="423"/>
      <c r="R86" s="423"/>
      <c r="S86" s="423"/>
      <c r="T86" s="423">
        <v>1</v>
      </c>
      <c r="U86" s="423"/>
      <c r="V86" s="423"/>
      <c r="W86" s="423"/>
      <c r="X86" s="423"/>
      <c r="Y86" s="217"/>
      <c r="Z86" s="217"/>
      <c r="AA86" s="217"/>
      <c r="AB86" s="217"/>
      <c r="AC86" s="217"/>
      <c r="AD86" s="218"/>
    </row>
    <row r="87" spans="1:31" s="2" customFormat="1" ht="15" customHeight="1" x14ac:dyDescent="0.3">
      <c r="A87" s="538"/>
      <c r="B87" s="382" t="s">
        <v>267</v>
      </c>
      <c r="C87" s="221">
        <f t="shared" si="9"/>
        <v>6</v>
      </c>
      <c r="D87" s="227">
        <v>3</v>
      </c>
      <c r="E87" s="232">
        <v>1</v>
      </c>
      <c r="F87" s="423">
        <v>1</v>
      </c>
      <c r="G87" s="423"/>
      <c r="H87" s="423"/>
      <c r="I87" s="423"/>
      <c r="J87" s="424"/>
      <c r="K87" s="422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3"/>
      <c r="X87" s="423"/>
      <c r="Y87" s="217"/>
      <c r="Z87" s="217"/>
      <c r="AA87" s="217"/>
      <c r="AB87" s="217">
        <v>1</v>
      </c>
      <c r="AC87" s="217"/>
      <c r="AD87" s="218"/>
    </row>
    <row r="88" spans="1:31" s="2" customFormat="1" ht="15" customHeight="1" x14ac:dyDescent="0.3">
      <c r="A88" s="538"/>
      <c r="B88" s="382" t="s">
        <v>249</v>
      </c>
      <c r="C88" s="221">
        <f t="shared" si="9"/>
        <v>2</v>
      </c>
      <c r="D88" s="227"/>
      <c r="E88" s="232"/>
      <c r="F88" s="423"/>
      <c r="G88" s="423">
        <v>1</v>
      </c>
      <c r="H88" s="423"/>
      <c r="I88" s="423"/>
      <c r="J88" s="424"/>
      <c r="K88" s="422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3"/>
      <c r="X88" s="423"/>
      <c r="Y88" s="217"/>
      <c r="Z88" s="217"/>
      <c r="AA88" s="217"/>
      <c r="AB88" s="217"/>
      <c r="AC88" s="217">
        <v>1</v>
      </c>
      <c r="AD88" s="218"/>
    </row>
    <row r="89" spans="1:31" s="2" customFormat="1" ht="15" customHeight="1" x14ac:dyDescent="0.3">
      <c r="A89" s="538"/>
      <c r="B89" s="382" t="s">
        <v>238</v>
      </c>
      <c r="C89" s="221">
        <f t="shared" si="9"/>
        <v>3</v>
      </c>
      <c r="D89" s="386"/>
      <c r="E89" s="387"/>
      <c r="F89" s="429"/>
      <c r="G89" s="429"/>
      <c r="H89" s="423"/>
      <c r="I89" s="423">
        <v>1</v>
      </c>
      <c r="J89" s="424">
        <v>1</v>
      </c>
      <c r="K89" s="422"/>
      <c r="L89" s="423"/>
      <c r="M89" s="423"/>
      <c r="N89" s="423"/>
      <c r="O89" s="423"/>
      <c r="P89" s="423"/>
      <c r="Q89" s="423"/>
      <c r="R89" s="423">
        <v>1</v>
      </c>
      <c r="S89" s="423"/>
      <c r="T89" s="423"/>
      <c r="U89" s="423"/>
      <c r="V89" s="423"/>
      <c r="W89" s="423"/>
      <c r="X89" s="423"/>
      <c r="Y89" s="217"/>
      <c r="Z89" s="217"/>
      <c r="AA89" s="217"/>
      <c r="AB89" s="217"/>
      <c r="AC89" s="217"/>
      <c r="AD89" s="218"/>
    </row>
    <row r="90" spans="1:31" s="2" customFormat="1" ht="15" customHeight="1" x14ac:dyDescent="0.3">
      <c r="A90" s="538"/>
      <c r="B90" s="382" t="s">
        <v>448</v>
      </c>
      <c r="C90" s="221">
        <f t="shared" si="9"/>
        <v>3</v>
      </c>
      <c r="D90" s="386"/>
      <c r="E90" s="387"/>
      <c r="F90" s="429"/>
      <c r="G90" s="429"/>
      <c r="H90" s="423"/>
      <c r="I90" s="423"/>
      <c r="J90" s="424"/>
      <c r="K90" s="422"/>
      <c r="L90" s="423"/>
      <c r="M90" s="423">
        <v>1</v>
      </c>
      <c r="N90" s="423"/>
      <c r="O90" s="423">
        <v>1</v>
      </c>
      <c r="P90" s="423"/>
      <c r="Q90" s="423"/>
      <c r="R90" s="423"/>
      <c r="S90" s="423"/>
      <c r="T90" s="423"/>
      <c r="U90" s="423"/>
      <c r="V90" s="423">
        <v>1</v>
      </c>
      <c r="W90" s="423"/>
      <c r="X90" s="423"/>
      <c r="Y90" s="217"/>
      <c r="Z90" s="217"/>
      <c r="AA90" s="217"/>
      <c r="AB90" s="217"/>
      <c r="AC90" s="217"/>
      <c r="AD90" s="218"/>
    </row>
    <row r="91" spans="1:31" s="2" customFormat="1" ht="15" customHeight="1" x14ac:dyDescent="0.3">
      <c r="A91" s="538"/>
      <c r="B91" s="382" t="s">
        <v>244</v>
      </c>
      <c r="C91" s="221">
        <f t="shared" si="9"/>
        <v>1</v>
      </c>
      <c r="D91" s="227"/>
      <c r="E91" s="232"/>
      <c r="F91" s="423"/>
      <c r="G91" s="423"/>
      <c r="H91" s="423"/>
      <c r="I91" s="423"/>
      <c r="J91" s="424"/>
      <c r="K91" s="422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3"/>
      <c r="X91" s="423">
        <v>1</v>
      </c>
      <c r="Y91" s="217"/>
      <c r="Z91" s="217"/>
      <c r="AA91" s="217"/>
      <c r="AB91" s="217"/>
      <c r="AC91" s="217"/>
      <c r="AD91" s="218"/>
    </row>
    <row r="92" spans="1:31" s="2" customFormat="1" ht="15" customHeight="1" x14ac:dyDescent="0.3">
      <c r="A92" s="538"/>
      <c r="B92" s="382" t="s">
        <v>283</v>
      </c>
      <c r="C92" s="221">
        <f t="shared" si="9"/>
        <v>1</v>
      </c>
      <c r="D92" s="227"/>
      <c r="E92" s="232"/>
      <c r="F92" s="423"/>
      <c r="G92" s="423"/>
      <c r="H92" s="423"/>
      <c r="I92" s="423">
        <v>1</v>
      </c>
      <c r="J92" s="424"/>
      <c r="K92" s="422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217"/>
      <c r="Z92" s="217"/>
      <c r="AA92" s="217"/>
      <c r="AB92" s="217"/>
      <c r="AC92" s="217"/>
      <c r="AD92" s="218"/>
    </row>
    <row r="93" spans="1:31" s="2" customFormat="1" ht="15" customHeight="1" x14ac:dyDescent="0.3">
      <c r="A93" s="538"/>
      <c r="B93" s="382" t="s">
        <v>272</v>
      </c>
      <c r="C93" s="221">
        <f t="shared" si="9"/>
        <v>8</v>
      </c>
      <c r="D93" s="227"/>
      <c r="E93" s="232"/>
      <c r="F93" s="423"/>
      <c r="G93" s="423"/>
      <c r="H93" s="423"/>
      <c r="I93" s="423"/>
      <c r="J93" s="424"/>
      <c r="K93" s="422"/>
      <c r="L93" s="423"/>
      <c r="M93" s="423">
        <v>1</v>
      </c>
      <c r="N93" s="423">
        <v>1</v>
      </c>
      <c r="O93" s="423">
        <v>1</v>
      </c>
      <c r="P93" s="423">
        <v>1</v>
      </c>
      <c r="Q93" s="423">
        <v>1</v>
      </c>
      <c r="R93" s="423"/>
      <c r="S93" s="423">
        <v>1</v>
      </c>
      <c r="T93" s="423">
        <v>1</v>
      </c>
      <c r="U93" s="423">
        <v>1</v>
      </c>
      <c r="V93" s="423"/>
      <c r="W93" s="423"/>
      <c r="X93" s="423"/>
      <c r="Y93" s="217"/>
      <c r="Z93" s="217"/>
      <c r="AA93" s="217"/>
      <c r="AB93" s="217"/>
      <c r="AC93" s="217"/>
      <c r="AD93" s="218"/>
    </row>
    <row r="94" spans="1:31" s="2" customFormat="1" ht="15" customHeight="1" x14ac:dyDescent="0.3">
      <c r="A94" s="538"/>
      <c r="B94" s="382" t="s">
        <v>353</v>
      </c>
      <c r="C94" s="221">
        <f t="shared" si="9"/>
        <v>1</v>
      </c>
      <c r="D94" s="227">
        <v>1</v>
      </c>
      <c r="E94" s="232"/>
      <c r="F94" s="423"/>
      <c r="G94" s="423"/>
      <c r="H94" s="423"/>
      <c r="I94" s="423"/>
      <c r="J94" s="424"/>
      <c r="K94" s="422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217"/>
      <c r="Z94" s="217"/>
      <c r="AA94" s="217"/>
      <c r="AB94" s="217"/>
      <c r="AC94" s="217"/>
      <c r="AD94" s="218"/>
    </row>
    <row r="95" spans="1:31" s="2" customFormat="1" ht="15" customHeight="1" x14ac:dyDescent="0.3">
      <c r="A95" s="538"/>
      <c r="B95" s="382" t="s">
        <v>277</v>
      </c>
      <c r="C95" s="221">
        <f t="shared" si="9"/>
        <v>9</v>
      </c>
      <c r="D95" s="226"/>
      <c r="E95" s="231"/>
      <c r="F95" s="425"/>
      <c r="G95" s="425"/>
      <c r="H95" s="425"/>
      <c r="I95" s="425"/>
      <c r="J95" s="426"/>
      <c r="K95" s="428"/>
      <c r="L95" s="425"/>
      <c r="M95" s="425"/>
      <c r="N95" s="425"/>
      <c r="O95" s="425"/>
      <c r="P95" s="425"/>
      <c r="Q95" s="425"/>
      <c r="R95" s="425"/>
      <c r="S95" s="425"/>
      <c r="T95" s="425"/>
      <c r="U95" s="425"/>
      <c r="V95" s="425">
        <v>1</v>
      </c>
      <c r="W95" s="425">
        <v>1</v>
      </c>
      <c r="X95" s="425">
        <v>1</v>
      </c>
      <c r="Y95" s="253">
        <v>1</v>
      </c>
      <c r="Z95" s="253">
        <v>1</v>
      </c>
      <c r="AA95" s="212">
        <v>1</v>
      </c>
      <c r="AB95" s="212">
        <v>1</v>
      </c>
      <c r="AC95" s="212">
        <v>1</v>
      </c>
      <c r="AD95" s="213">
        <v>1</v>
      </c>
    </row>
    <row r="96" spans="1:31" s="2" customFormat="1" ht="15" customHeight="1" x14ac:dyDescent="0.3">
      <c r="A96" s="538"/>
      <c r="B96" s="382" t="s">
        <v>98</v>
      </c>
      <c r="C96" s="221">
        <f t="shared" si="9"/>
        <v>2</v>
      </c>
      <c r="D96" s="226"/>
      <c r="E96" s="231"/>
      <c r="F96" s="425"/>
      <c r="G96" s="425"/>
      <c r="H96" s="425"/>
      <c r="I96" s="425"/>
      <c r="J96" s="426"/>
      <c r="K96" s="428"/>
      <c r="L96" s="425"/>
      <c r="M96" s="425"/>
      <c r="N96" s="425"/>
      <c r="O96" s="425"/>
      <c r="P96" s="425"/>
      <c r="Q96" s="425"/>
      <c r="R96" s="425"/>
      <c r="S96" s="425"/>
      <c r="T96" s="425"/>
      <c r="U96" s="425"/>
      <c r="V96" s="425"/>
      <c r="W96" s="425"/>
      <c r="X96" s="425"/>
      <c r="Y96" s="305">
        <v>1</v>
      </c>
      <c r="Z96" s="305">
        <v>1</v>
      </c>
      <c r="AA96" s="212"/>
      <c r="AB96" s="212"/>
      <c r="AC96" s="212"/>
      <c r="AD96" s="213"/>
    </row>
    <row r="97" spans="1:30" s="2" customFormat="1" ht="15" customHeight="1" x14ac:dyDescent="0.3">
      <c r="A97" s="538"/>
      <c r="B97" s="382" t="s">
        <v>342</v>
      </c>
      <c r="C97" s="221">
        <f t="shared" si="9"/>
        <v>1</v>
      </c>
      <c r="D97" s="226"/>
      <c r="E97" s="231"/>
      <c r="F97" s="425"/>
      <c r="G97" s="425"/>
      <c r="H97" s="425"/>
      <c r="I97" s="425"/>
      <c r="J97" s="426"/>
      <c r="K97" s="428"/>
      <c r="L97" s="425"/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425"/>
      <c r="Y97" s="212"/>
      <c r="Z97" s="212"/>
      <c r="AA97" s="212"/>
      <c r="AB97" s="212"/>
      <c r="AC97" s="212">
        <v>1</v>
      </c>
      <c r="AD97" s="213"/>
    </row>
    <row r="98" spans="1:30" s="2" customFormat="1" ht="15" customHeight="1" x14ac:dyDescent="0.3">
      <c r="A98" s="538"/>
      <c r="B98" s="382" t="s">
        <v>93</v>
      </c>
      <c r="C98" s="221">
        <f t="shared" si="9"/>
        <v>4</v>
      </c>
      <c r="D98" s="226"/>
      <c r="E98" s="231">
        <v>1</v>
      </c>
      <c r="F98" s="425"/>
      <c r="G98" s="425">
        <v>1</v>
      </c>
      <c r="H98" s="425"/>
      <c r="I98" s="425">
        <v>1</v>
      </c>
      <c r="J98" s="426">
        <v>1</v>
      </c>
      <c r="K98" s="428"/>
      <c r="L98" s="425"/>
      <c r="M98" s="425"/>
      <c r="N98" s="425"/>
      <c r="O98" s="425"/>
      <c r="P98" s="425"/>
      <c r="Q98" s="425"/>
      <c r="R98" s="425"/>
      <c r="S98" s="425"/>
      <c r="T98" s="425"/>
      <c r="U98" s="425"/>
      <c r="V98" s="425"/>
      <c r="W98" s="425"/>
      <c r="X98" s="425"/>
      <c r="Y98" s="212"/>
      <c r="Z98" s="212"/>
      <c r="AA98" s="212"/>
      <c r="AB98" s="212"/>
      <c r="AC98" s="212"/>
      <c r="AD98" s="213"/>
    </row>
    <row r="99" spans="1:30" s="2" customFormat="1" ht="15" customHeight="1" x14ac:dyDescent="0.3">
      <c r="A99" s="538"/>
      <c r="B99" s="382" t="s">
        <v>124</v>
      </c>
      <c r="C99" s="221">
        <f t="shared" si="9"/>
        <v>1</v>
      </c>
      <c r="D99" s="226"/>
      <c r="E99" s="231"/>
      <c r="F99" s="425"/>
      <c r="G99" s="425"/>
      <c r="H99" s="425"/>
      <c r="I99" s="425"/>
      <c r="J99" s="426">
        <v>1</v>
      </c>
      <c r="K99" s="428"/>
      <c r="L99" s="425"/>
      <c r="M99" s="425"/>
      <c r="N99" s="425"/>
      <c r="O99" s="425"/>
      <c r="P99" s="425"/>
      <c r="Q99" s="425"/>
      <c r="R99" s="425"/>
      <c r="S99" s="425"/>
      <c r="T99" s="425"/>
      <c r="U99" s="425"/>
      <c r="V99" s="425"/>
      <c r="W99" s="425"/>
      <c r="X99" s="425"/>
      <c r="Y99" s="212"/>
      <c r="Z99" s="212"/>
      <c r="AA99" s="212"/>
      <c r="AB99" s="212"/>
      <c r="AC99" s="212"/>
      <c r="AD99" s="213"/>
    </row>
    <row r="100" spans="1:30" s="2" customFormat="1" ht="15" customHeight="1" x14ac:dyDescent="0.3">
      <c r="A100" s="538"/>
      <c r="B100" s="382" t="s">
        <v>140</v>
      </c>
      <c r="C100" s="221">
        <f t="shared" si="9"/>
        <v>1</v>
      </c>
      <c r="D100" s="226"/>
      <c r="E100" s="231"/>
      <c r="F100" s="425">
        <v>1</v>
      </c>
      <c r="G100" s="425"/>
      <c r="H100" s="425"/>
      <c r="I100" s="425"/>
      <c r="J100" s="426"/>
      <c r="K100" s="428"/>
      <c r="L100" s="425"/>
      <c r="M100" s="425"/>
      <c r="N100" s="425"/>
      <c r="O100" s="425"/>
      <c r="P100" s="425"/>
      <c r="Q100" s="425"/>
      <c r="R100" s="425"/>
      <c r="S100" s="425"/>
      <c r="T100" s="425"/>
      <c r="U100" s="425"/>
      <c r="V100" s="425"/>
      <c r="W100" s="425"/>
      <c r="X100" s="425"/>
      <c r="Y100" s="212"/>
      <c r="Z100" s="212"/>
      <c r="AA100" s="212"/>
      <c r="AB100" s="212"/>
      <c r="AC100" s="212"/>
      <c r="AD100" s="213"/>
    </row>
    <row r="101" spans="1:30" s="2" customFormat="1" ht="15" customHeight="1" x14ac:dyDescent="0.3">
      <c r="A101" s="538"/>
      <c r="B101" s="382" t="s">
        <v>399</v>
      </c>
      <c r="C101" s="221">
        <f t="shared" si="9"/>
        <v>13</v>
      </c>
      <c r="D101" s="251">
        <v>2</v>
      </c>
      <c r="E101" s="252"/>
      <c r="F101" s="425"/>
      <c r="G101" s="425"/>
      <c r="H101" s="425"/>
      <c r="I101" s="425"/>
      <c r="J101" s="426"/>
      <c r="K101" s="428">
        <v>1</v>
      </c>
      <c r="L101" s="425"/>
      <c r="M101" s="425">
        <v>2</v>
      </c>
      <c r="N101" s="425"/>
      <c r="O101" s="425"/>
      <c r="P101" s="425"/>
      <c r="Q101" s="425"/>
      <c r="R101" s="425">
        <v>1</v>
      </c>
      <c r="S101" s="425"/>
      <c r="T101" s="425">
        <v>1</v>
      </c>
      <c r="U101" s="425">
        <v>1</v>
      </c>
      <c r="V101" s="425">
        <v>1</v>
      </c>
      <c r="W101" s="425">
        <v>1</v>
      </c>
      <c r="X101" s="425"/>
      <c r="Y101" s="253">
        <v>1</v>
      </c>
      <c r="Z101" s="253">
        <v>1</v>
      </c>
      <c r="AA101" s="253">
        <v>1</v>
      </c>
      <c r="AB101" s="253"/>
      <c r="AC101" s="253"/>
      <c r="AD101" s="254"/>
    </row>
    <row r="102" spans="1:30" s="2" customFormat="1" ht="15" customHeight="1" x14ac:dyDescent="0.3">
      <c r="A102" s="538"/>
      <c r="B102" s="222" t="s">
        <v>178</v>
      </c>
      <c r="C102" s="221">
        <f t="shared" si="9"/>
        <v>1</v>
      </c>
      <c r="D102" s="226"/>
      <c r="E102" s="231"/>
      <c r="F102" s="425"/>
      <c r="G102" s="425"/>
      <c r="H102" s="425"/>
      <c r="I102" s="425"/>
      <c r="J102" s="426"/>
      <c r="K102" s="428"/>
      <c r="L102" s="425"/>
      <c r="M102" s="425"/>
      <c r="N102" s="425"/>
      <c r="O102" s="425"/>
      <c r="P102" s="425"/>
      <c r="Q102" s="425"/>
      <c r="R102" s="425"/>
      <c r="S102" s="425"/>
      <c r="T102" s="425"/>
      <c r="U102" s="425"/>
      <c r="V102" s="425"/>
      <c r="W102" s="425"/>
      <c r="X102" s="425"/>
      <c r="Y102" s="212"/>
      <c r="Z102" s="212"/>
      <c r="AA102" s="212"/>
      <c r="AB102" s="212"/>
      <c r="AC102" s="212"/>
      <c r="AD102" s="213">
        <v>1</v>
      </c>
    </row>
    <row r="103" spans="1:30" s="2" customFormat="1" ht="15" customHeight="1" x14ac:dyDescent="0.3">
      <c r="A103" s="538"/>
      <c r="B103" s="222" t="s">
        <v>194</v>
      </c>
      <c r="C103" s="221">
        <f t="shared" si="9"/>
        <v>4</v>
      </c>
      <c r="D103" s="226"/>
      <c r="E103" s="231"/>
      <c r="F103" s="212"/>
      <c r="G103" s="212"/>
      <c r="H103" s="212">
        <v>1</v>
      </c>
      <c r="I103" s="212">
        <v>1</v>
      </c>
      <c r="J103" s="213"/>
      <c r="K103" s="231"/>
      <c r="L103" s="212"/>
      <c r="M103" s="212"/>
      <c r="N103" s="212">
        <v>1</v>
      </c>
      <c r="O103" s="212"/>
      <c r="P103" s="212">
        <v>1</v>
      </c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3"/>
    </row>
    <row r="104" spans="1:30" s="2" customFormat="1" ht="15" customHeight="1" x14ac:dyDescent="0.3">
      <c r="A104" s="538"/>
      <c r="B104" s="222" t="s">
        <v>170</v>
      </c>
      <c r="C104" s="221">
        <f t="shared" si="9"/>
        <v>1</v>
      </c>
      <c r="D104" s="226"/>
      <c r="E104" s="231"/>
      <c r="F104" s="212">
        <v>1</v>
      </c>
      <c r="G104" s="212"/>
      <c r="H104" s="212"/>
      <c r="I104" s="212"/>
      <c r="J104" s="213"/>
      <c r="K104" s="231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3"/>
    </row>
    <row r="105" spans="1:30" s="2" customFormat="1" x14ac:dyDescent="0.3">
      <c r="A105" s="538" t="s">
        <v>208</v>
      </c>
      <c r="B105" s="220" t="s">
        <v>335</v>
      </c>
      <c r="C105" s="221">
        <f t="shared" ref="C105:AD105" si="10">SUM(C106:C126)</f>
        <v>95</v>
      </c>
      <c r="D105" s="221">
        <f t="shared" si="10"/>
        <v>7</v>
      </c>
      <c r="E105" s="230">
        <f t="shared" si="10"/>
        <v>7</v>
      </c>
      <c r="F105" s="210">
        <f t="shared" si="10"/>
        <v>5</v>
      </c>
      <c r="G105" s="210">
        <f t="shared" si="10"/>
        <v>5</v>
      </c>
      <c r="H105" s="210">
        <f t="shared" si="10"/>
        <v>3</v>
      </c>
      <c r="I105" s="210">
        <f t="shared" si="10"/>
        <v>3</v>
      </c>
      <c r="J105" s="211">
        <f t="shared" si="10"/>
        <v>2</v>
      </c>
      <c r="K105" s="230">
        <f t="shared" si="10"/>
        <v>3</v>
      </c>
      <c r="L105" s="210">
        <f t="shared" si="10"/>
        <v>3</v>
      </c>
      <c r="M105" s="210">
        <f t="shared" si="10"/>
        <v>1</v>
      </c>
      <c r="N105" s="210">
        <f t="shared" si="10"/>
        <v>4</v>
      </c>
      <c r="O105" s="210">
        <f t="shared" si="10"/>
        <v>1</v>
      </c>
      <c r="P105" s="210">
        <f t="shared" si="10"/>
        <v>3</v>
      </c>
      <c r="Q105" s="210">
        <f t="shared" si="10"/>
        <v>2</v>
      </c>
      <c r="R105" s="210">
        <f t="shared" si="10"/>
        <v>2</v>
      </c>
      <c r="S105" s="210">
        <f t="shared" si="10"/>
        <v>3</v>
      </c>
      <c r="T105" s="210">
        <f t="shared" si="10"/>
        <v>4</v>
      </c>
      <c r="U105" s="210">
        <f t="shared" si="10"/>
        <v>5</v>
      </c>
      <c r="V105" s="210">
        <f t="shared" si="10"/>
        <v>3</v>
      </c>
      <c r="W105" s="210">
        <f t="shared" si="10"/>
        <v>3</v>
      </c>
      <c r="X105" s="210">
        <f t="shared" si="10"/>
        <v>3</v>
      </c>
      <c r="Y105" s="210">
        <f t="shared" si="10"/>
        <v>6</v>
      </c>
      <c r="Z105" s="210">
        <f t="shared" si="10"/>
        <v>6</v>
      </c>
      <c r="AA105" s="210">
        <f t="shared" si="10"/>
        <v>5</v>
      </c>
      <c r="AB105" s="210">
        <f t="shared" si="10"/>
        <v>2</v>
      </c>
      <c r="AC105" s="210">
        <f t="shared" si="10"/>
        <v>2</v>
      </c>
      <c r="AD105" s="211">
        <f t="shared" si="10"/>
        <v>2</v>
      </c>
    </row>
    <row r="106" spans="1:30" s="2" customFormat="1" ht="14.25" customHeight="1" x14ac:dyDescent="0.3">
      <c r="A106" s="538"/>
      <c r="B106" s="222" t="s">
        <v>213</v>
      </c>
      <c r="C106" s="35">
        <f>SUM(D106:AD106)</f>
        <v>12</v>
      </c>
      <c r="D106" s="227">
        <v>1</v>
      </c>
      <c r="E106" s="232"/>
      <c r="F106" s="217">
        <v>1</v>
      </c>
      <c r="G106" s="217">
        <v>1</v>
      </c>
      <c r="H106" s="217"/>
      <c r="I106" s="217"/>
      <c r="J106" s="218"/>
      <c r="K106" s="232">
        <v>1</v>
      </c>
      <c r="L106" s="217"/>
      <c r="M106" s="217"/>
      <c r="N106" s="217">
        <v>1</v>
      </c>
      <c r="O106" s="217"/>
      <c r="P106" s="217">
        <v>1</v>
      </c>
      <c r="Q106" s="217">
        <v>0</v>
      </c>
      <c r="R106" s="217"/>
      <c r="S106" s="217"/>
      <c r="T106" s="217">
        <v>1</v>
      </c>
      <c r="U106" s="217"/>
      <c r="V106" s="217">
        <v>1</v>
      </c>
      <c r="W106" s="217"/>
      <c r="X106" s="217">
        <v>1</v>
      </c>
      <c r="Y106" s="217">
        <v>1</v>
      </c>
      <c r="Z106" s="217">
        <v>1</v>
      </c>
      <c r="AA106" s="217"/>
      <c r="AB106" s="217">
        <v>1</v>
      </c>
      <c r="AC106" s="217"/>
      <c r="AD106" s="218"/>
    </row>
    <row r="107" spans="1:30" s="2" customFormat="1" ht="14.25" customHeight="1" x14ac:dyDescent="0.3">
      <c r="A107" s="538"/>
      <c r="B107" s="222" t="s">
        <v>241</v>
      </c>
      <c r="C107" s="35">
        <f t="shared" ref="C107:C126" si="11">SUM(D107:AD107)</f>
        <v>27</v>
      </c>
      <c r="D107" s="421">
        <v>1</v>
      </c>
      <c r="E107" s="422">
        <v>1</v>
      </c>
      <c r="F107" s="423">
        <v>1</v>
      </c>
      <c r="G107" s="423">
        <v>2</v>
      </c>
      <c r="H107" s="423">
        <v>1</v>
      </c>
      <c r="I107" s="423"/>
      <c r="J107" s="424"/>
      <c r="K107" s="422">
        <v>1</v>
      </c>
      <c r="L107" s="423">
        <v>1</v>
      </c>
      <c r="M107" s="423">
        <v>1</v>
      </c>
      <c r="N107" s="423">
        <v>2</v>
      </c>
      <c r="O107" s="423"/>
      <c r="P107" s="423">
        <v>1</v>
      </c>
      <c r="Q107" s="423"/>
      <c r="R107" s="423">
        <v>2</v>
      </c>
      <c r="S107" s="423">
        <v>1</v>
      </c>
      <c r="T107" s="423">
        <v>1</v>
      </c>
      <c r="U107" s="423">
        <v>3</v>
      </c>
      <c r="V107" s="423">
        <v>2</v>
      </c>
      <c r="W107" s="423"/>
      <c r="X107" s="423"/>
      <c r="Y107" s="423">
        <v>3</v>
      </c>
      <c r="Z107" s="423"/>
      <c r="AA107" s="423">
        <v>2</v>
      </c>
      <c r="AB107" s="423"/>
      <c r="AC107" s="423"/>
      <c r="AD107" s="218">
        <v>1</v>
      </c>
    </row>
    <row r="108" spans="1:30" s="2" customFormat="1" ht="14.25" customHeight="1" x14ac:dyDescent="0.3">
      <c r="A108" s="538"/>
      <c r="B108" s="222" t="s">
        <v>220</v>
      </c>
      <c r="C108" s="35">
        <f t="shared" si="11"/>
        <v>4</v>
      </c>
      <c r="D108" s="421">
        <v>1</v>
      </c>
      <c r="E108" s="422">
        <v>1</v>
      </c>
      <c r="F108" s="423">
        <v>1</v>
      </c>
      <c r="G108" s="423">
        <v>1</v>
      </c>
      <c r="H108" s="423"/>
      <c r="I108" s="423"/>
      <c r="J108" s="424"/>
      <c r="K108" s="422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218"/>
    </row>
    <row r="109" spans="1:30" s="2" customFormat="1" ht="14.25" customHeight="1" x14ac:dyDescent="0.3">
      <c r="A109" s="538"/>
      <c r="B109" s="222" t="s">
        <v>264</v>
      </c>
      <c r="C109" s="35">
        <f t="shared" si="11"/>
        <v>2</v>
      </c>
      <c r="D109" s="421"/>
      <c r="E109" s="422">
        <v>1</v>
      </c>
      <c r="F109" s="423"/>
      <c r="G109" s="423"/>
      <c r="H109" s="423">
        <v>1</v>
      </c>
      <c r="I109" s="423"/>
      <c r="J109" s="424"/>
      <c r="K109" s="422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218"/>
    </row>
    <row r="110" spans="1:30" s="2" customFormat="1" ht="14.25" customHeight="1" x14ac:dyDescent="0.3">
      <c r="A110" s="538"/>
      <c r="B110" s="222" t="s">
        <v>237</v>
      </c>
      <c r="C110" s="35">
        <f t="shared" si="11"/>
        <v>24</v>
      </c>
      <c r="D110" s="421">
        <v>1</v>
      </c>
      <c r="E110" s="422">
        <v>2</v>
      </c>
      <c r="F110" s="423">
        <v>1</v>
      </c>
      <c r="G110" s="423"/>
      <c r="H110" s="423">
        <v>1</v>
      </c>
      <c r="I110" s="423">
        <v>1</v>
      </c>
      <c r="J110" s="424">
        <v>1</v>
      </c>
      <c r="K110" s="422">
        <v>1</v>
      </c>
      <c r="L110" s="423">
        <v>0</v>
      </c>
      <c r="M110" s="423"/>
      <c r="N110" s="423">
        <v>1</v>
      </c>
      <c r="O110" s="423">
        <v>0</v>
      </c>
      <c r="P110" s="423">
        <v>1</v>
      </c>
      <c r="Q110" s="423">
        <v>1</v>
      </c>
      <c r="R110" s="423"/>
      <c r="S110" s="423">
        <v>1</v>
      </c>
      <c r="T110" s="423">
        <v>1</v>
      </c>
      <c r="U110" s="423">
        <v>2</v>
      </c>
      <c r="V110" s="423"/>
      <c r="W110" s="423">
        <v>1</v>
      </c>
      <c r="X110" s="423">
        <v>1</v>
      </c>
      <c r="Y110" s="423">
        <v>1</v>
      </c>
      <c r="Z110" s="423">
        <v>2</v>
      </c>
      <c r="AA110" s="423">
        <v>2</v>
      </c>
      <c r="AB110" s="423">
        <v>1</v>
      </c>
      <c r="AC110" s="423"/>
      <c r="AD110" s="218">
        <v>1</v>
      </c>
    </row>
    <row r="111" spans="1:30" s="2" customFormat="1" ht="14.25" customHeight="1" x14ac:dyDescent="0.3">
      <c r="A111" s="538"/>
      <c r="B111" s="222" t="s">
        <v>251</v>
      </c>
      <c r="C111" s="35">
        <f t="shared" si="11"/>
        <v>1</v>
      </c>
      <c r="D111" s="421"/>
      <c r="E111" s="422"/>
      <c r="F111" s="423"/>
      <c r="G111" s="423"/>
      <c r="H111" s="423"/>
      <c r="I111" s="423"/>
      <c r="J111" s="424"/>
      <c r="K111" s="422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>
        <v>1</v>
      </c>
      <c r="Z111" s="423"/>
      <c r="AA111" s="423"/>
      <c r="AB111" s="423"/>
      <c r="AC111" s="423"/>
      <c r="AD111" s="218"/>
    </row>
    <row r="112" spans="1:30" s="2" customFormat="1" ht="14.25" customHeight="1" x14ac:dyDescent="0.3">
      <c r="A112" s="538"/>
      <c r="B112" s="222" t="s">
        <v>267</v>
      </c>
      <c r="C112" s="35">
        <f t="shared" si="11"/>
        <v>2</v>
      </c>
      <c r="D112" s="421">
        <v>1</v>
      </c>
      <c r="E112" s="422"/>
      <c r="F112" s="423"/>
      <c r="G112" s="423"/>
      <c r="H112" s="423"/>
      <c r="I112" s="423"/>
      <c r="J112" s="424"/>
      <c r="K112" s="422"/>
      <c r="L112" s="423"/>
      <c r="M112" s="423"/>
      <c r="N112" s="423"/>
      <c r="O112" s="423"/>
      <c r="P112" s="423"/>
      <c r="Q112" s="423"/>
      <c r="R112" s="423"/>
      <c r="S112" s="423"/>
      <c r="T112" s="423"/>
      <c r="U112" s="423"/>
      <c r="V112" s="423"/>
      <c r="W112" s="423">
        <v>1</v>
      </c>
      <c r="X112" s="423"/>
      <c r="Y112" s="423"/>
      <c r="Z112" s="423"/>
      <c r="AA112" s="423"/>
      <c r="AB112" s="423"/>
      <c r="AC112" s="423"/>
      <c r="AD112" s="218"/>
    </row>
    <row r="113" spans="1:30" s="2" customFormat="1" ht="14.25" customHeight="1" x14ac:dyDescent="0.3">
      <c r="A113" s="538"/>
      <c r="B113" s="222" t="s">
        <v>452</v>
      </c>
      <c r="C113" s="35">
        <f t="shared" si="11"/>
        <v>2</v>
      </c>
      <c r="D113" s="421"/>
      <c r="E113" s="422"/>
      <c r="F113" s="423"/>
      <c r="G113" s="423"/>
      <c r="H113" s="423"/>
      <c r="I113" s="423"/>
      <c r="J113" s="424"/>
      <c r="K113" s="422"/>
      <c r="L113" s="423">
        <v>1</v>
      </c>
      <c r="M113" s="423"/>
      <c r="N113" s="423"/>
      <c r="O113" s="423"/>
      <c r="P113" s="423"/>
      <c r="Q113" s="423"/>
      <c r="R113" s="423"/>
      <c r="S113" s="423"/>
      <c r="T113" s="423"/>
      <c r="U113" s="423"/>
      <c r="V113" s="423"/>
      <c r="W113" s="423"/>
      <c r="X113" s="423"/>
      <c r="Y113" s="423"/>
      <c r="Z113" s="423"/>
      <c r="AA113" s="423">
        <v>1</v>
      </c>
      <c r="AB113" s="423"/>
      <c r="AC113" s="423"/>
      <c r="AD113" s="218">
        <v>0</v>
      </c>
    </row>
    <row r="114" spans="1:30" s="2" customFormat="1" ht="14.25" customHeight="1" x14ac:dyDescent="0.3">
      <c r="A114" s="538"/>
      <c r="B114" s="222" t="s">
        <v>275</v>
      </c>
      <c r="C114" s="35">
        <f t="shared" si="11"/>
        <v>1</v>
      </c>
      <c r="D114" s="421"/>
      <c r="E114" s="422"/>
      <c r="F114" s="423"/>
      <c r="G114" s="423"/>
      <c r="H114" s="423"/>
      <c r="I114" s="423"/>
      <c r="J114" s="424">
        <v>1</v>
      </c>
      <c r="K114" s="422"/>
      <c r="L114" s="423"/>
      <c r="M114" s="423"/>
      <c r="N114" s="423"/>
      <c r="O114" s="423"/>
      <c r="P114" s="423"/>
      <c r="Q114" s="423"/>
      <c r="R114" s="423"/>
      <c r="S114" s="423"/>
      <c r="T114" s="423"/>
      <c r="U114" s="423"/>
      <c r="V114" s="423"/>
      <c r="W114" s="423"/>
      <c r="X114" s="423"/>
      <c r="Y114" s="423"/>
      <c r="Z114" s="423"/>
      <c r="AA114" s="423"/>
      <c r="AB114" s="423"/>
      <c r="AC114" s="423"/>
      <c r="AD114" s="218"/>
    </row>
    <row r="115" spans="1:30" s="2" customFormat="1" ht="14.25" customHeight="1" x14ac:dyDescent="0.3">
      <c r="A115" s="538"/>
      <c r="B115" s="222" t="s">
        <v>123</v>
      </c>
      <c r="C115" s="35">
        <f t="shared" si="11"/>
        <v>1</v>
      </c>
      <c r="D115" s="421"/>
      <c r="E115" s="422"/>
      <c r="F115" s="423"/>
      <c r="G115" s="423"/>
      <c r="H115" s="423"/>
      <c r="I115" s="423">
        <v>1</v>
      </c>
      <c r="J115" s="424"/>
      <c r="K115" s="422"/>
      <c r="L115" s="423"/>
      <c r="M115" s="423"/>
      <c r="N115" s="423"/>
      <c r="O115" s="423"/>
      <c r="P115" s="423"/>
      <c r="Q115" s="423"/>
      <c r="R115" s="423"/>
      <c r="S115" s="423"/>
      <c r="T115" s="423"/>
      <c r="U115" s="423"/>
      <c r="V115" s="423"/>
      <c r="W115" s="423"/>
      <c r="X115" s="423"/>
      <c r="Y115" s="423"/>
      <c r="Z115" s="423"/>
      <c r="AA115" s="423"/>
      <c r="AB115" s="423"/>
      <c r="AC115" s="423"/>
      <c r="AD115" s="218"/>
    </row>
    <row r="116" spans="1:30" s="2" customFormat="1" ht="14.25" customHeight="1" x14ac:dyDescent="0.3">
      <c r="A116" s="538"/>
      <c r="B116" s="222" t="s">
        <v>137</v>
      </c>
      <c r="C116" s="35">
        <f t="shared" si="11"/>
        <v>2</v>
      </c>
      <c r="D116" s="421"/>
      <c r="E116" s="422">
        <v>1</v>
      </c>
      <c r="F116" s="423"/>
      <c r="G116" s="423"/>
      <c r="H116" s="423"/>
      <c r="I116" s="423"/>
      <c r="J116" s="424"/>
      <c r="K116" s="422"/>
      <c r="L116" s="423"/>
      <c r="M116" s="423"/>
      <c r="N116" s="423"/>
      <c r="O116" s="423"/>
      <c r="P116" s="423"/>
      <c r="Q116" s="423"/>
      <c r="R116" s="423"/>
      <c r="S116" s="423"/>
      <c r="T116" s="423"/>
      <c r="U116" s="423"/>
      <c r="V116" s="423"/>
      <c r="W116" s="423"/>
      <c r="X116" s="423"/>
      <c r="Y116" s="423"/>
      <c r="Z116" s="423">
        <v>1</v>
      </c>
      <c r="AA116" s="423"/>
      <c r="AB116" s="423"/>
      <c r="AC116" s="423"/>
      <c r="AD116" s="218"/>
    </row>
    <row r="117" spans="1:30" s="2" customFormat="1" ht="14.25" customHeight="1" x14ac:dyDescent="0.3">
      <c r="A117" s="538"/>
      <c r="B117" s="222" t="s">
        <v>148</v>
      </c>
      <c r="C117" s="35">
        <f t="shared" si="11"/>
        <v>1</v>
      </c>
      <c r="D117" s="421"/>
      <c r="E117" s="422"/>
      <c r="F117" s="423"/>
      <c r="G117" s="423"/>
      <c r="H117" s="423"/>
      <c r="I117" s="423"/>
      <c r="J117" s="424"/>
      <c r="K117" s="422"/>
      <c r="L117" s="423"/>
      <c r="M117" s="423"/>
      <c r="N117" s="423"/>
      <c r="O117" s="423"/>
      <c r="P117" s="423"/>
      <c r="Q117" s="423"/>
      <c r="R117" s="423"/>
      <c r="S117" s="423"/>
      <c r="T117" s="423"/>
      <c r="U117" s="423"/>
      <c r="V117" s="423"/>
      <c r="W117" s="423">
        <v>1</v>
      </c>
      <c r="X117" s="423"/>
      <c r="Y117" s="423"/>
      <c r="Z117" s="423"/>
      <c r="AA117" s="423"/>
      <c r="AB117" s="423"/>
      <c r="AC117" s="423"/>
      <c r="AD117" s="218"/>
    </row>
    <row r="118" spans="1:30" s="2" customFormat="1" ht="14.25" customHeight="1" x14ac:dyDescent="0.3">
      <c r="A118" s="538"/>
      <c r="B118" s="222" t="s">
        <v>90</v>
      </c>
      <c r="C118" s="221">
        <f t="shared" si="11"/>
        <v>1</v>
      </c>
      <c r="D118" s="427"/>
      <c r="E118" s="428"/>
      <c r="F118" s="425"/>
      <c r="G118" s="425"/>
      <c r="H118" s="425"/>
      <c r="I118" s="425"/>
      <c r="J118" s="426"/>
      <c r="K118" s="428"/>
      <c r="L118" s="425"/>
      <c r="M118" s="425"/>
      <c r="N118" s="425"/>
      <c r="O118" s="425"/>
      <c r="P118" s="425"/>
      <c r="Q118" s="425"/>
      <c r="R118" s="425"/>
      <c r="S118" s="425">
        <v>1</v>
      </c>
      <c r="T118" s="425"/>
      <c r="U118" s="425"/>
      <c r="V118" s="425"/>
      <c r="W118" s="425"/>
      <c r="X118" s="425"/>
      <c r="Y118" s="425"/>
      <c r="Z118" s="425"/>
      <c r="AA118" s="425"/>
      <c r="AB118" s="425"/>
      <c r="AC118" s="425"/>
      <c r="AD118" s="213"/>
    </row>
    <row r="119" spans="1:30" s="2" customFormat="1" ht="14.25" customHeight="1" x14ac:dyDescent="0.3">
      <c r="A119" s="538"/>
      <c r="B119" s="222" t="s">
        <v>93</v>
      </c>
      <c r="C119" s="221">
        <f t="shared" si="11"/>
        <v>1</v>
      </c>
      <c r="D119" s="427"/>
      <c r="E119" s="428"/>
      <c r="F119" s="425">
        <v>1</v>
      </c>
      <c r="G119" s="425"/>
      <c r="H119" s="425">
        <v>0</v>
      </c>
      <c r="I119" s="425"/>
      <c r="J119" s="426"/>
      <c r="K119" s="428"/>
      <c r="L119" s="425"/>
      <c r="M119" s="425"/>
      <c r="N119" s="425"/>
      <c r="O119" s="425"/>
      <c r="P119" s="425"/>
      <c r="Q119" s="425"/>
      <c r="R119" s="425"/>
      <c r="S119" s="425"/>
      <c r="T119" s="425"/>
      <c r="U119" s="425"/>
      <c r="V119" s="425"/>
      <c r="W119" s="425"/>
      <c r="X119" s="425"/>
      <c r="Y119" s="425"/>
      <c r="Z119" s="425"/>
      <c r="AA119" s="425"/>
      <c r="AB119" s="425"/>
      <c r="AC119" s="425"/>
      <c r="AD119" s="213"/>
    </row>
    <row r="120" spans="1:30" s="2" customFormat="1" ht="14.25" customHeight="1" x14ac:dyDescent="0.3">
      <c r="A120" s="538"/>
      <c r="B120" s="222" t="s">
        <v>94</v>
      </c>
      <c r="C120" s="221">
        <f>SUM(D120:AD120)</f>
        <v>1</v>
      </c>
      <c r="D120" s="427">
        <v>1</v>
      </c>
      <c r="E120" s="428"/>
      <c r="F120" s="425"/>
      <c r="G120" s="425"/>
      <c r="H120" s="425"/>
      <c r="I120" s="425"/>
      <c r="J120" s="426"/>
      <c r="K120" s="428"/>
      <c r="L120" s="425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25"/>
      <c r="AC120" s="425"/>
      <c r="AD120" s="213"/>
    </row>
    <row r="121" spans="1:30" s="2" customFormat="1" ht="14.25" customHeight="1" x14ac:dyDescent="0.3">
      <c r="A121" s="538"/>
      <c r="B121" s="222" t="s">
        <v>182</v>
      </c>
      <c r="C121" s="221">
        <f t="shared" si="11"/>
        <v>2</v>
      </c>
      <c r="D121" s="427"/>
      <c r="E121" s="428"/>
      <c r="F121" s="425"/>
      <c r="G121" s="425"/>
      <c r="H121" s="425"/>
      <c r="I121" s="425">
        <v>1</v>
      </c>
      <c r="J121" s="426"/>
      <c r="K121" s="428"/>
      <c r="L121" s="425"/>
      <c r="M121" s="425"/>
      <c r="N121" s="425"/>
      <c r="O121" s="425"/>
      <c r="P121" s="425"/>
      <c r="Q121" s="425">
        <v>1</v>
      </c>
      <c r="R121" s="425"/>
      <c r="S121" s="425"/>
      <c r="T121" s="425"/>
      <c r="U121" s="425"/>
      <c r="V121" s="425"/>
      <c r="W121" s="425"/>
      <c r="X121" s="425"/>
      <c r="Y121" s="425"/>
      <c r="Z121" s="425"/>
      <c r="AA121" s="425"/>
      <c r="AB121" s="425"/>
      <c r="AC121" s="425"/>
      <c r="AD121" s="213"/>
    </row>
    <row r="122" spans="1:30" s="2" customFormat="1" ht="14.25" customHeight="1" x14ac:dyDescent="0.3">
      <c r="A122" s="538"/>
      <c r="B122" s="222" t="s">
        <v>190</v>
      </c>
      <c r="C122" s="221">
        <f t="shared" si="11"/>
        <v>0</v>
      </c>
      <c r="D122" s="427"/>
      <c r="E122" s="428"/>
      <c r="F122" s="425"/>
      <c r="G122" s="425"/>
      <c r="H122" s="425"/>
      <c r="I122" s="425"/>
      <c r="J122" s="426"/>
      <c r="K122" s="428"/>
      <c r="L122" s="425"/>
      <c r="M122" s="425"/>
      <c r="N122" s="425"/>
      <c r="O122" s="425"/>
      <c r="P122" s="425"/>
      <c r="Q122" s="425"/>
      <c r="R122" s="425"/>
      <c r="S122" s="425"/>
      <c r="T122" s="425"/>
      <c r="U122" s="425"/>
      <c r="V122" s="425"/>
      <c r="W122" s="425"/>
      <c r="X122" s="425"/>
      <c r="Y122" s="425"/>
      <c r="Z122" s="425"/>
      <c r="AA122" s="425"/>
      <c r="AB122" s="425"/>
      <c r="AC122" s="425"/>
      <c r="AD122" s="213"/>
    </row>
    <row r="123" spans="1:30" s="2" customFormat="1" ht="14.25" customHeight="1" x14ac:dyDescent="0.3">
      <c r="A123" s="538"/>
      <c r="B123" s="222" t="s">
        <v>176</v>
      </c>
      <c r="C123" s="221">
        <f t="shared" si="11"/>
        <v>1</v>
      </c>
      <c r="D123" s="427">
        <v>1</v>
      </c>
      <c r="E123" s="428"/>
      <c r="F123" s="425"/>
      <c r="G123" s="425"/>
      <c r="H123" s="425"/>
      <c r="I123" s="425"/>
      <c r="J123" s="426"/>
      <c r="K123" s="428"/>
      <c r="L123" s="425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  <c r="AB123" s="425"/>
      <c r="AC123" s="425"/>
      <c r="AD123" s="213"/>
    </row>
    <row r="124" spans="1:30" s="2" customFormat="1" ht="14.25" customHeight="1" x14ac:dyDescent="0.3">
      <c r="A124" s="538"/>
      <c r="B124" s="222" t="s">
        <v>199</v>
      </c>
      <c r="C124" s="221">
        <f t="shared" si="11"/>
        <v>1</v>
      </c>
      <c r="D124" s="427"/>
      <c r="E124" s="428"/>
      <c r="F124" s="425"/>
      <c r="G124" s="425">
        <v>1</v>
      </c>
      <c r="H124" s="425"/>
      <c r="I124" s="425"/>
      <c r="J124" s="426"/>
      <c r="K124" s="428"/>
      <c r="L124" s="425"/>
      <c r="M124" s="425"/>
      <c r="N124" s="425"/>
      <c r="O124" s="425"/>
      <c r="P124" s="425"/>
      <c r="Q124" s="425"/>
      <c r="R124" s="425"/>
      <c r="S124" s="425"/>
      <c r="T124" s="425"/>
      <c r="U124" s="425"/>
      <c r="V124" s="425"/>
      <c r="W124" s="425"/>
      <c r="X124" s="425"/>
      <c r="Y124" s="425"/>
      <c r="Z124" s="425"/>
      <c r="AA124" s="425"/>
      <c r="AB124" s="425"/>
      <c r="AC124" s="425"/>
      <c r="AD124" s="213"/>
    </row>
    <row r="125" spans="1:30" s="2" customFormat="1" ht="14.25" customHeight="1" x14ac:dyDescent="0.3">
      <c r="A125" s="538"/>
      <c r="B125" s="222" t="s">
        <v>185</v>
      </c>
      <c r="C125" s="221">
        <f t="shared" si="11"/>
        <v>2</v>
      </c>
      <c r="D125" s="226"/>
      <c r="E125" s="231">
        <v>1</v>
      </c>
      <c r="F125" s="212"/>
      <c r="G125" s="212"/>
      <c r="H125" s="212"/>
      <c r="I125" s="212"/>
      <c r="J125" s="213"/>
      <c r="K125" s="231"/>
      <c r="L125" s="212">
        <v>1</v>
      </c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3"/>
    </row>
    <row r="126" spans="1:30" s="2" customFormat="1" ht="14.25" customHeight="1" x14ac:dyDescent="0.3">
      <c r="A126" s="539"/>
      <c r="B126" s="225" t="s">
        <v>104</v>
      </c>
      <c r="C126" s="224">
        <f t="shared" si="11"/>
        <v>7</v>
      </c>
      <c r="D126" s="228"/>
      <c r="E126" s="233"/>
      <c r="F126" s="214"/>
      <c r="G126" s="214"/>
      <c r="H126" s="214"/>
      <c r="I126" s="214"/>
      <c r="J126" s="215"/>
      <c r="K126" s="233"/>
      <c r="L126" s="214"/>
      <c r="M126" s="214"/>
      <c r="N126" s="214"/>
      <c r="O126" s="214">
        <v>1</v>
      </c>
      <c r="P126" s="214"/>
      <c r="Q126" s="214"/>
      <c r="R126" s="214"/>
      <c r="S126" s="214"/>
      <c r="T126" s="214">
        <v>1</v>
      </c>
      <c r="U126" s="214"/>
      <c r="V126" s="214"/>
      <c r="W126" s="214"/>
      <c r="X126" s="214">
        <v>1</v>
      </c>
      <c r="Y126" s="214"/>
      <c r="Z126" s="214">
        <v>2</v>
      </c>
      <c r="AA126" s="214"/>
      <c r="AB126" s="214"/>
      <c r="AC126" s="214">
        <v>2</v>
      </c>
      <c r="AD126" s="215"/>
    </row>
    <row r="127" spans="1:30" s="2" customFormat="1" x14ac:dyDescent="0.3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2" customFormat="1" x14ac:dyDescent="0.3"/>
    <row r="129" spans="32:67" s="2" customFormat="1" x14ac:dyDescent="0.3"/>
    <row r="130" spans="32:67" s="2" customFormat="1" x14ac:dyDescent="0.3"/>
    <row r="131" spans="32:67" s="2" customFormat="1" x14ac:dyDescent="0.3"/>
    <row r="132" spans="32:67" s="2" customFormat="1" x14ac:dyDescent="0.3"/>
    <row r="133" spans="32:67" s="2" customFormat="1" x14ac:dyDescent="0.3"/>
    <row r="134" spans="32:67" s="2" customFormat="1" x14ac:dyDescent="0.3"/>
    <row r="135" spans="32:67" s="2" customFormat="1" x14ac:dyDescent="0.3"/>
    <row r="136" spans="32:67" s="2" customFormat="1" x14ac:dyDescent="0.3"/>
    <row r="137" spans="32:67" s="2" customFormat="1" x14ac:dyDescent="0.3"/>
    <row r="138" spans="32:67" s="2" customFormat="1" x14ac:dyDescent="0.3"/>
    <row r="139" spans="32:67" s="2" customFormat="1" x14ac:dyDescent="0.3"/>
    <row r="140" spans="32:67" s="2" customFormat="1" x14ac:dyDescent="0.3"/>
    <row r="141" spans="32:67" s="2" customFormat="1" x14ac:dyDescent="0.3"/>
    <row r="142" spans="32:67" x14ac:dyDescent="0.15"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2:67" x14ac:dyDescent="0.15"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</sheetData>
  <mergeCells count="11">
    <mergeCell ref="A3:B3"/>
    <mergeCell ref="C3:C4"/>
    <mergeCell ref="E3:J3"/>
    <mergeCell ref="K3:AD3"/>
    <mergeCell ref="A5:B5"/>
    <mergeCell ref="A105:A126"/>
    <mergeCell ref="A6:B6"/>
    <mergeCell ref="A7:A26"/>
    <mergeCell ref="A27:A58"/>
    <mergeCell ref="A59:A78"/>
    <mergeCell ref="A79:A104"/>
  </mergeCells>
  <phoneticPr fontId="21" type="noConversion"/>
  <pageMargins left="0.25" right="0.25" top="0.75" bottom="0.44" header="0.3" footer="0.3"/>
  <pageSetup paperSize="8" scale="86" fitToHeight="0" orientation="landscape" r:id="rId1"/>
  <colBreaks count="1" manualBreakCount="1">
    <brk id="16" max="16383" man="1"/>
  </colBreaks>
  <ignoredErrors>
    <ignoredError sqref="E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12</vt:i4>
      </vt:variant>
    </vt:vector>
  </HeadingPairs>
  <TitlesOfParts>
    <vt:vector size="19" baseType="lpstr">
      <vt:lpstr>별표1(총괄)</vt:lpstr>
      <vt:lpstr>별표2-1(본청)</vt:lpstr>
      <vt:lpstr>별표2-2(의회)</vt:lpstr>
      <vt:lpstr>별표2-3(직속기관)</vt:lpstr>
      <vt:lpstr> 별표 2-4(사업소)</vt:lpstr>
      <vt:lpstr>별표2-5(출장소)</vt:lpstr>
      <vt:lpstr>별표2-6(읍면동)</vt:lpstr>
      <vt:lpstr>' 별표 2-4(사업소)'!Print_Area</vt:lpstr>
      <vt:lpstr>'별표1(총괄)'!Print_Area</vt:lpstr>
      <vt:lpstr>'별표2-2(의회)'!Print_Area</vt:lpstr>
      <vt:lpstr>'별표2-3(직속기관)'!Print_Area</vt:lpstr>
      <vt:lpstr>'별표2-5(출장소)'!Print_Area</vt:lpstr>
      <vt:lpstr>'별표2-6(읍면동)'!Print_Area</vt:lpstr>
      <vt:lpstr>' 별표 2-4(사업소)'!Print_Titles</vt:lpstr>
      <vt:lpstr>'별표1(총괄)'!Print_Titles</vt:lpstr>
      <vt:lpstr>'별표2-1(본청)'!Print_Titles</vt:lpstr>
      <vt:lpstr>'별표2-2(의회)'!Print_Titles</vt:lpstr>
      <vt:lpstr>'별표2-3(직속기관)'!Print_Titles</vt:lpstr>
      <vt:lpstr>'별표2-6(읍면동)'!Print_Titles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사용자</cp:lastModifiedBy>
  <cp:revision>37</cp:revision>
  <cp:lastPrinted>2025-12-02T04:25:01Z</cp:lastPrinted>
  <dcterms:created xsi:type="dcterms:W3CDTF">2014-01-15T07:53:47Z</dcterms:created>
  <dcterms:modified xsi:type="dcterms:W3CDTF">2025-12-30T00:47:52Z</dcterms:modified>
  <cp:version>1200.0100.01</cp:version>
</cp:coreProperties>
</file>