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사용자\Desktop\"/>
    </mc:Choice>
  </mc:AlternateContent>
  <bookViews>
    <workbookView xWindow="0" yWindow="0" windowWidth="28800" windowHeight="11265" tabRatio="601"/>
  </bookViews>
  <sheets>
    <sheet name="편입토지조서" sheetId="1" r:id="rId1"/>
    <sheet name="지장물 조서" sheetId="6" r:id="rId2"/>
    <sheet name="영농손실" sheetId="7" r:id="rId3"/>
  </sheets>
  <definedNames>
    <definedName name="_xlnm._FilterDatabase" localSheetId="2" hidden="1">영농손실!$A$4:$J$19</definedName>
    <definedName name="_xlnm._FilterDatabase" localSheetId="1" hidden="1">'지장물 조서'!$A$4:$J$179</definedName>
    <definedName name="_xlnm._FilterDatabase" localSheetId="0" hidden="1">편입토지조서!$A$2:$Y$465</definedName>
    <definedName name="_xlnm.Print_Area" localSheetId="1">'지장물 조서'!$A$1:$J$179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6" l="1"/>
  <c r="F13" i="6"/>
  <c r="G180" i="1" l="1"/>
  <c r="G79" i="1"/>
  <c r="G288" i="1" l="1"/>
  <c r="G150" i="1" l="1"/>
  <c r="G17" i="7" l="1"/>
  <c r="G13" i="7"/>
  <c r="G12" i="7"/>
  <c r="G6" i="7"/>
  <c r="F48" i="6" l="1"/>
  <c r="F43" i="6"/>
  <c r="G181" i="1" l="1"/>
  <c r="G153" i="1" l="1"/>
  <c r="G54" i="1" l="1"/>
  <c r="G53" i="1" l="1"/>
  <c r="G373" i="1" l="1"/>
  <c r="G110" i="1"/>
  <c r="G67" i="1"/>
  <c r="G68" i="1"/>
  <c r="G71" i="1"/>
  <c r="G72" i="1"/>
  <c r="G154" i="1"/>
  <c r="G155" i="1"/>
  <c r="G156" i="1"/>
  <c r="G289" i="1"/>
  <c r="G290" i="1"/>
  <c r="G394" i="1"/>
  <c r="G395" i="1"/>
  <c r="G421" i="1" l="1"/>
</calcChain>
</file>

<file path=xl/sharedStrings.xml><?xml version="1.0" encoding="utf-8"?>
<sst xmlns="http://schemas.openxmlformats.org/spreadsheetml/2006/main" count="3657" uniqueCount="1876">
  <si>
    <t>국(농림수산부)</t>
    <phoneticPr fontId="4" type="noConversion"/>
  </si>
  <si>
    <t>915-1</t>
    <phoneticPr fontId="4" type="noConversion"/>
  </si>
  <si>
    <t>812-10</t>
    <phoneticPr fontId="4" type="noConversion"/>
  </si>
  <si>
    <t>국(농립축산식품부)</t>
    <phoneticPr fontId="4" type="noConversion"/>
  </si>
  <si>
    <t>811-172</t>
    <phoneticPr fontId="4" type="noConversion"/>
  </si>
  <si>
    <t>811-171</t>
    <phoneticPr fontId="4" type="noConversion"/>
  </si>
  <si>
    <t>811-169</t>
    <phoneticPr fontId="4" type="noConversion"/>
  </si>
  <si>
    <t>811-168</t>
    <phoneticPr fontId="4" type="noConversion"/>
  </si>
  <si>
    <t>810-10</t>
    <phoneticPr fontId="4" type="noConversion"/>
  </si>
  <si>
    <t>국(국토교통부)</t>
    <phoneticPr fontId="4" type="noConversion"/>
  </si>
  <si>
    <t>404-3</t>
    <phoneticPr fontId="4" type="noConversion"/>
  </si>
  <si>
    <t>901-2</t>
    <phoneticPr fontId="4" type="noConversion"/>
  </si>
  <si>
    <t>국
(농림축산식품부)</t>
    <phoneticPr fontId="4" type="noConversion"/>
  </si>
  <si>
    <t>도</t>
  </si>
  <si>
    <t>856-0</t>
  </si>
  <si>
    <t xml:space="preserve"> 율촌면 조화리</t>
  </si>
  <si>
    <t>455</t>
  </si>
  <si>
    <t>천</t>
  </si>
  <si>
    <t>857-2</t>
  </si>
  <si>
    <t>454</t>
  </si>
  <si>
    <t>국(재무부)</t>
  </si>
  <si>
    <t>790-2</t>
  </si>
  <si>
    <t>453</t>
  </si>
  <si>
    <t>전라남도</t>
  </si>
  <si>
    <t>794-124</t>
  </si>
  <si>
    <t>452</t>
  </si>
  <si>
    <t>789-10</t>
  </si>
  <si>
    <t>451</t>
  </si>
  <si>
    <t>811-1</t>
  </si>
  <si>
    <t>450</t>
  </si>
  <si>
    <t>811-161</t>
  </si>
  <si>
    <t>449</t>
  </si>
  <si>
    <t>788-1</t>
  </si>
  <si>
    <t>448</t>
  </si>
  <si>
    <t>잡</t>
  </si>
  <si>
    <t>811-26</t>
  </si>
  <si>
    <t>447</t>
  </si>
  <si>
    <t>근저당권</t>
    <phoneticPr fontId="4" type="noConversion"/>
  </si>
  <si>
    <t>대</t>
  </si>
  <si>
    <t>근저당권
지상권</t>
    <phoneticPr fontId="4" type="noConversion"/>
  </si>
  <si>
    <t>답</t>
  </si>
  <si>
    <t>790-1</t>
  </si>
  <si>
    <t>440</t>
  </si>
  <si>
    <t>794-16</t>
  </si>
  <si>
    <t>439</t>
  </si>
  <si>
    <t>794-126</t>
  </si>
  <si>
    <t>438</t>
  </si>
  <si>
    <t>791-3</t>
  </si>
  <si>
    <t>437</t>
  </si>
  <si>
    <t>794-127</t>
  </si>
  <si>
    <t>436</t>
  </si>
  <si>
    <t>791-4</t>
  </si>
  <si>
    <t>435</t>
  </si>
  <si>
    <t>794-17</t>
  </si>
  <si>
    <t>434</t>
  </si>
  <si>
    <t>국(기획재정부)</t>
  </si>
  <si>
    <t>792-7</t>
  </si>
  <si>
    <t>433</t>
  </si>
  <si>
    <t>서울특별시 중구 을지로79
(을지로2가)(순천지점)</t>
    <phoneticPr fontId="4" type="noConversion"/>
  </si>
  <si>
    <t>중소기업은행</t>
    <phoneticPr fontId="4" type="noConversion"/>
  </si>
  <si>
    <t>811-27</t>
  </si>
  <si>
    <t>431</t>
  </si>
  <si>
    <t>811-43</t>
  </si>
  <si>
    <t>428</t>
  </si>
  <si>
    <t>811-62</t>
  </si>
  <si>
    <t>427</t>
  </si>
  <si>
    <t>여천농업협동조합</t>
    <phoneticPr fontId="4" type="noConversion"/>
  </si>
  <si>
    <t xml:space="preserve"> </t>
  </si>
  <si>
    <t>811-63</t>
  </si>
  <si>
    <t>424</t>
  </si>
  <si>
    <t>811-80</t>
  </si>
  <si>
    <t>421</t>
  </si>
  <si>
    <t>811-81</t>
  </si>
  <si>
    <t>418</t>
  </si>
  <si>
    <t>811-82</t>
  </si>
  <si>
    <t>416</t>
  </si>
  <si>
    <t>국(건설교통부)</t>
  </si>
  <si>
    <t>858-0</t>
  </si>
  <si>
    <t>415</t>
  </si>
  <si>
    <t>811-96</t>
  </si>
  <si>
    <t>413</t>
  </si>
  <si>
    <t>792-8</t>
  </si>
  <si>
    <t>412</t>
  </si>
  <si>
    <t>794-125</t>
  </si>
  <si>
    <t>411</t>
  </si>
  <si>
    <t>792-5</t>
  </si>
  <si>
    <t>410</t>
  </si>
  <si>
    <t>794-27</t>
  </si>
  <si>
    <t>409</t>
  </si>
  <si>
    <t>792-6</t>
  </si>
  <si>
    <t>408</t>
  </si>
  <si>
    <t>794-28</t>
  </si>
  <si>
    <t>405</t>
  </si>
  <si>
    <t>794-42</t>
  </si>
  <si>
    <t>402</t>
  </si>
  <si>
    <t>794-43</t>
  </si>
  <si>
    <t>399</t>
  </si>
  <si>
    <t>국(기획재정부)</t>
    <phoneticPr fontId="4" type="noConversion"/>
  </si>
  <si>
    <t>794-61</t>
  </si>
  <si>
    <t>394</t>
  </si>
  <si>
    <t>794-62</t>
  </si>
  <si>
    <t>393</t>
  </si>
  <si>
    <t>808-18</t>
    <phoneticPr fontId="4" type="noConversion"/>
  </si>
  <si>
    <t>808-11</t>
  </si>
  <si>
    <t>391</t>
  </si>
  <si>
    <t>808-17</t>
    <phoneticPr fontId="4" type="noConversion"/>
  </si>
  <si>
    <t>전라남도 여수시 율촌면
율촌로 100-4</t>
    <phoneticPr fontId="4" type="noConversion"/>
  </si>
  <si>
    <t>율촌농업협동조합</t>
    <phoneticPr fontId="4" type="noConversion"/>
  </si>
  <si>
    <t>808-16</t>
    <phoneticPr fontId="4" type="noConversion"/>
  </si>
  <si>
    <t>808-10</t>
  </si>
  <si>
    <t>390</t>
  </si>
  <si>
    <t>810-9</t>
    <phoneticPr fontId="4" type="noConversion"/>
  </si>
  <si>
    <t>810-0</t>
  </si>
  <si>
    <t>389</t>
  </si>
  <si>
    <t>811-97</t>
  </si>
  <si>
    <t>388</t>
  </si>
  <si>
    <t>811-0</t>
  </si>
  <si>
    <t>387</t>
  </si>
  <si>
    <t>811-112</t>
  </si>
  <si>
    <t>386</t>
  </si>
  <si>
    <t>811-167</t>
    <phoneticPr fontId="4" type="noConversion"/>
  </si>
  <si>
    <t>811-166</t>
    <phoneticPr fontId="4" type="noConversion"/>
  </si>
  <si>
    <t>811-2</t>
  </si>
  <si>
    <t>385</t>
  </si>
  <si>
    <t>811-170</t>
    <phoneticPr fontId="4" type="noConversion"/>
  </si>
  <si>
    <t>811-114</t>
  </si>
  <si>
    <t>384</t>
  </si>
  <si>
    <t>811-113</t>
  </si>
  <si>
    <t>383</t>
  </si>
  <si>
    <t>812-9</t>
    <phoneticPr fontId="4" type="noConversion"/>
  </si>
  <si>
    <t>812-0</t>
  </si>
  <si>
    <t>811-129</t>
    <phoneticPr fontId="4" type="noConversion"/>
  </si>
  <si>
    <t>811-129</t>
  </si>
  <si>
    <t>381</t>
  </si>
  <si>
    <t>813-7</t>
    <phoneticPr fontId="4" type="noConversion"/>
  </si>
  <si>
    <t>813-0</t>
  </si>
  <si>
    <t>811-130</t>
  </si>
  <si>
    <t>379</t>
  </si>
  <si>
    <t>814-7</t>
    <phoneticPr fontId="4" type="noConversion"/>
  </si>
  <si>
    <t>814-0</t>
  </si>
  <si>
    <t>378</t>
  </si>
  <si>
    <t>811-174</t>
    <phoneticPr fontId="4" type="noConversion"/>
  </si>
  <si>
    <t>811-143</t>
  </si>
  <si>
    <t>377</t>
  </si>
  <si>
    <t>815-14</t>
    <phoneticPr fontId="4" type="noConversion"/>
  </si>
  <si>
    <t>815-1</t>
    <phoneticPr fontId="4" type="noConversion"/>
  </si>
  <si>
    <t>율촌면 조화리</t>
    <phoneticPr fontId="4" type="noConversion"/>
  </si>
  <si>
    <t>여수시 율촌면 조화리 262-2</t>
    <phoneticPr fontId="4" type="noConversion"/>
  </si>
  <si>
    <t>815-13</t>
    <phoneticPr fontId="4" type="noConversion"/>
  </si>
  <si>
    <t>815-0</t>
  </si>
  <si>
    <t>376</t>
  </si>
  <si>
    <t>811-175</t>
    <phoneticPr fontId="4" type="noConversion"/>
  </si>
  <si>
    <t>811-154</t>
  </si>
  <si>
    <t>375</t>
  </si>
  <si>
    <t>전라남도 나주시 그린로 20
(빛가람동)</t>
    <phoneticPr fontId="4" type="noConversion"/>
  </si>
  <si>
    <t>한국농어촌공사</t>
    <phoneticPr fontId="4" type="noConversion"/>
  </si>
  <si>
    <t>816-5</t>
    <phoneticPr fontId="4" type="noConversion"/>
  </si>
  <si>
    <t>816-0</t>
  </si>
  <si>
    <t>374</t>
  </si>
  <si>
    <t>가</t>
    <phoneticPr fontId="14" type="noConversion"/>
  </si>
  <si>
    <t>0-41</t>
    <phoneticPr fontId="14" type="noConversion"/>
  </si>
  <si>
    <t>373</t>
  </si>
  <si>
    <t xml:space="preserve"> 경기도 의왕시 포일동 487</t>
  </si>
  <si>
    <t>한국농어촌공사</t>
  </si>
  <si>
    <t>346-6</t>
    <phoneticPr fontId="4" type="noConversion"/>
  </si>
  <si>
    <t>구</t>
  </si>
  <si>
    <t>346-2</t>
  </si>
  <si>
    <t>372</t>
  </si>
  <si>
    <t>794-84</t>
  </si>
  <si>
    <t>371</t>
  </si>
  <si>
    <t>794-131</t>
    <phoneticPr fontId="4" type="noConversion"/>
  </si>
  <si>
    <t>794-83</t>
  </si>
  <si>
    <t>370</t>
  </si>
  <si>
    <t>압류</t>
    <phoneticPr fontId="4" type="noConversion"/>
  </si>
  <si>
    <t>807-16</t>
    <phoneticPr fontId="4" type="noConversion"/>
  </si>
  <si>
    <t>807-12</t>
  </si>
  <si>
    <t>807-17</t>
    <phoneticPr fontId="4" type="noConversion"/>
  </si>
  <si>
    <t>807-13</t>
  </si>
  <si>
    <t>368</t>
  </si>
  <si>
    <t>807-15</t>
    <phoneticPr fontId="4" type="noConversion"/>
  </si>
  <si>
    <t>807-11</t>
  </si>
  <si>
    <t>367</t>
  </si>
  <si>
    <t>794-13</t>
  </si>
  <si>
    <t>366</t>
  </si>
  <si>
    <t>794-85</t>
  </si>
  <si>
    <t>365</t>
  </si>
  <si>
    <t>794-132</t>
    <phoneticPr fontId="4" type="noConversion"/>
  </si>
  <si>
    <t>794-86</t>
  </si>
  <si>
    <t>364</t>
  </si>
  <si>
    <t>806-10</t>
    <phoneticPr fontId="4" type="noConversion"/>
  </si>
  <si>
    <t>806-9</t>
  </si>
  <si>
    <t>363</t>
  </si>
  <si>
    <t>794-14</t>
  </si>
  <si>
    <t>362</t>
  </si>
  <si>
    <t>794-133</t>
    <phoneticPr fontId="4" type="noConversion"/>
  </si>
  <si>
    <t>794-103</t>
  </si>
  <si>
    <t>361</t>
  </si>
  <si>
    <t>794-104</t>
  </si>
  <si>
    <t>360</t>
  </si>
  <si>
    <t>전라남도 여수시 율촌면 조화리 260-3</t>
    <phoneticPr fontId="4" type="noConversion"/>
  </si>
  <si>
    <t>전남동부수산업협동조합</t>
    <phoneticPr fontId="4" type="noConversion"/>
  </si>
  <si>
    <t>805-12</t>
    <phoneticPr fontId="4" type="noConversion"/>
  </si>
  <si>
    <t>805-6</t>
  </si>
  <si>
    <t>359</t>
  </si>
  <si>
    <t>805-13</t>
    <phoneticPr fontId="4" type="noConversion"/>
  </si>
  <si>
    <t>805-7</t>
  </si>
  <si>
    <t>358</t>
  </si>
  <si>
    <t>804-12</t>
    <phoneticPr fontId="4" type="noConversion"/>
  </si>
  <si>
    <t>804-5</t>
  </si>
  <si>
    <t>357</t>
  </si>
  <si>
    <t>794-134</t>
    <phoneticPr fontId="4" type="noConversion"/>
  </si>
  <si>
    <t>794-105</t>
  </si>
  <si>
    <t>356</t>
  </si>
  <si>
    <t>803-7</t>
    <phoneticPr fontId="4" type="noConversion"/>
  </si>
  <si>
    <t>803-3</t>
  </si>
  <si>
    <t>355</t>
  </si>
  <si>
    <t>794-136</t>
    <phoneticPr fontId="4" type="noConversion"/>
  </si>
  <si>
    <t>794-115</t>
  </si>
  <si>
    <t>354</t>
  </si>
  <si>
    <t>전라남도 여수시 충무로 63(충무동)</t>
    <phoneticPr fontId="4" type="noConversion"/>
  </si>
  <si>
    <t>충무새마을금고</t>
    <phoneticPr fontId="4" type="noConversion"/>
  </si>
  <si>
    <t>802-2</t>
    <phoneticPr fontId="4" type="noConversion"/>
  </si>
  <si>
    <t>802-1</t>
  </si>
  <si>
    <t>353</t>
  </si>
  <si>
    <t>863-1</t>
    <phoneticPr fontId="4" type="noConversion"/>
  </si>
  <si>
    <t>863-0</t>
  </si>
  <si>
    <t>352</t>
  </si>
  <si>
    <t>801-3</t>
    <phoneticPr fontId="4" type="noConversion"/>
  </si>
  <si>
    <t>801-0</t>
  </si>
  <si>
    <t>351</t>
  </si>
  <si>
    <t>346-7</t>
    <phoneticPr fontId="4" type="noConversion"/>
  </si>
  <si>
    <t>346-3</t>
  </si>
  <si>
    <t>350</t>
  </si>
  <si>
    <t>353-3</t>
    <phoneticPr fontId="4" type="noConversion"/>
  </si>
  <si>
    <t>353-1</t>
  </si>
  <si>
    <t>349</t>
  </si>
  <si>
    <t>817-0</t>
  </si>
  <si>
    <t>348</t>
  </si>
  <si>
    <t>국(국토교통부)</t>
  </si>
  <si>
    <t>467-6</t>
    <phoneticPr fontId="4" type="noConversion"/>
  </si>
  <si>
    <t>철</t>
  </si>
  <si>
    <t>467-2</t>
  </si>
  <si>
    <t>347</t>
  </si>
  <si>
    <t>국토교통부</t>
    <phoneticPr fontId="14" type="noConversion"/>
  </si>
  <si>
    <t>352-4</t>
    <phoneticPr fontId="4" type="noConversion"/>
  </si>
  <si>
    <t>도</t>
    <phoneticPr fontId="14" type="noConversion"/>
  </si>
  <si>
    <t>352-4</t>
    <phoneticPr fontId="14" type="noConversion"/>
  </si>
  <si>
    <t>346</t>
  </si>
  <si>
    <t>895-18</t>
    <phoneticPr fontId="4" type="noConversion"/>
  </si>
  <si>
    <t>895-17</t>
    <phoneticPr fontId="4" type="noConversion"/>
  </si>
  <si>
    <t>수</t>
  </si>
  <si>
    <t>895-1</t>
  </si>
  <si>
    <t>345</t>
  </si>
  <si>
    <t>국(건설부)</t>
  </si>
  <si>
    <t>871-6</t>
    <phoneticPr fontId="4" type="noConversion"/>
  </si>
  <si>
    <t>871-2</t>
  </si>
  <si>
    <t>344</t>
  </si>
  <si>
    <t>355-3</t>
    <phoneticPr fontId="4" type="noConversion"/>
  </si>
  <si>
    <t>355-3</t>
  </si>
  <si>
    <t>여수시</t>
  </si>
  <si>
    <t>355-4</t>
    <phoneticPr fontId="4" type="noConversion"/>
  </si>
  <si>
    <t>355-2</t>
  </si>
  <si>
    <t>341</t>
  </si>
  <si>
    <t>356-5</t>
    <phoneticPr fontId="4" type="noConversion"/>
  </si>
  <si>
    <t>355-1</t>
    <phoneticPr fontId="4" type="noConversion"/>
  </si>
  <si>
    <t>355-1</t>
  </si>
  <si>
    <t>339</t>
  </si>
  <si>
    <t>874-8</t>
    <phoneticPr fontId="4" type="noConversion"/>
  </si>
  <si>
    <t>874-2</t>
  </si>
  <si>
    <t>338</t>
  </si>
  <si>
    <t>892-12</t>
    <phoneticPr fontId="4" type="noConversion"/>
  </si>
  <si>
    <t>892-1</t>
  </si>
  <si>
    <t>892-3</t>
  </si>
  <si>
    <t>336</t>
  </si>
  <si>
    <t>892-16</t>
    <phoneticPr fontId="4" type="noConversion"/>
  </si>
  <si>
    <t>주</t>
  </si>
  <si>
    <t>892-10</t>
  </si>
  <si>
    <t>여수시</t>
    <phoneticPr fontId="4" type="noConversion"/>
  </si>
  <si>
    <t>여수시</t>
    <phoneticPr fontId="14" type="noConversion"/>
  </si>
  <si>
    <t>892-14</t>
    <phoneticPr fontId="4" type="noConversion"/>
  </si>
  <si>
    <t>답</t>
    <phoneticPr fontId="14" type="noConversion"/>
  </si>
  <si>
    <t>892-6</t>
    <phoneticPr fontId="14" type="noConversion"/>
  </si>
  <si>
    <t>334</t>
  </si>
  <si>
    <t>892-17</t>
    <phoneticPr fontId="4" type="noConversion"/>
  </si>
  <si>
    <t>892-9</t>
    <phoneticPr fontId="14" type="noConversion"/>
  </si>
  <si>
    <t>333</t>
    <phoneticPr fontId="14" type="noConversion"/>
  </si>
  <si>
    <t>국(농림수산부)</t>
  </si>
  <si>
    <t>916-1</t>
    <phoneticPr fontId="4" type="noConversion"/>
  </si>
  <si>
    <t>916-0</t>
  </si>
  <si>
    <t>332</t>
  </si>
  <si>
    <t>891-29</t>
    <phoneticPr fontId="4" type="noConversion"/>
  </si>
  <si>
    <t>891-14</t>
  </si>
  <si>
    <t>331</t>
  </si>
  <si>
    <t>891-13</t>
    <phoneticPr fontId="4" type="noConversion"/>
  </si>
  <si>
    <t>891-13</t>
  </si>
  <si>
    <t>330</t>
  </si>
  <si>
    <t>891-30</t>
    <phoneticPr fontId="4" type="noConversion"/>
  </si>
  <si>
    <t>891-12</t>
  </si>
  <si>
    <t>329</t>
  </si>
  <si>
    <t>전라남도 여수시 율촌면 당머리길 5-1</t>
    <phoneticPr fontId="4" type="noConversion"/>
  </si>
  <si>
    <t>891-1</t>
  </si>
  <si>
    <t>328</t>
  </si>
  <si>
    <t>913-4</t>
    <phoneticPr fontId="4" type="noConversion"/>
  </si>
  <si>
    <t>913-0</t>
  </si>
  <si>
    <t>327</t>
  </si>
  <si>
    <t>912-1</t>
    <phoneticPr fontId="4" type="noConversion"/>
  </si>
  <si>
    <t>912-0</t>
  </si>
  <si>
    <t>326</t>
  </si>
  <si>
    <t>908-5</t>
    <phoneticPr fontId="4" type="noConversion"/>
  </si>
  <si>
    <t>908-0</t>
  </si>
  <si>
    <t>322</t>
  </si>
  <si>
    <t>907-5</t>
    <phoneticPr fontId="4" type="noConversion"/>
  </si>
  <si>
    <t>907-0</t>
  </si>
  <si>
    <t>321</t>
  </si>
  <si>
    <t>전라남도 여수시 학동1길 19</t>
    <phoneticPr fontId="4" type="noConversion"/>
  </si>
  <si>
    <t>888-38</t>
    <phoneticPr fontId="4" type="noConversion"/>
  </si>
  <si>
    <t>888-2</t>
    <phoneticPr fontId="14" type="noConversion"/>
  </si>
  <si>
    <t>320</t>
  </si>
  <si>
    <t>888-37</t>
    <phoneticPr fontId="4" type="noConversion"/>
  </si>
  <si>
    <t>888-1</t>
  </si>
  <si>
    <t>319</t>
  </si>
  <si>
    <t>순천시 해룡면 향매로 109
여수시 학동1길 19
서울 강남구 논현로 508</t>
    <phoneticPr fontId="4" type="noConversion"/>
  </si>
  <si>
    <t>전남신용보증재단
여천농헙협동조합
지에스칼텍스</t>
    <phoneticPr fontId="4" type="noConversion"/>
  </si>
  <si>
    <t>가압류
가압류
지상권</t>
    <phoneticPr fontId="4" type="noConversion"/>
  </si>
  <si>
    <t xml:space="preserve"> 여수시 중흥동 521-17</t>
  </si>
  <si>
    <t>이정길</t>
  </si>
  <si>
    <t>801-2</t>
    <phoneticPr fontId="4" type="noConversion"/>
  </si>
  <si>
    <t>801-2</t>
  </si>
  <si>
    <t>318</t>
  </si>
  <si>
    <t>전라남도 순천시 백연길 111
(조례동)</t>
    <phoneticPr fontId="4" type="noConversion"/>
  </si>
  <si>
    <t>순천농업협동조합</t>
    <phoneticPr fontId="4" type="noConversion"/>
  </si>
  <si>
    <t>405-13</t>
    <phoneticPr fontId="4" type="noConversion"/>
  </si>
  <si>
    <t>405-6</t>
  </si>
  <si>
    <t>317</t>
  </si>
  <si>
    <t>부산시 금정구 장전동 595-13</t>
    <phoneticPr fontId="4" type="noConversion"/>
  </si>
  <si>
    <t>배명전</t>
    <phoneticPr fontId="4" type="noConversion"/>
  </si>
  <si>
    <t>405-15</t>
    <phoneticPr fontId="4" type="noConversion"/>
  </si>
  <si>
    <t>405-10</t>
  </si>
  <si>
    <t>316</t>
  </si>
  <si>
    <t>순천시 해룡면 향매로 109
여수시 학동1길 19
서울 강남구 역삼동 679</t>
    <phoneticPr fontId="4" type="noConversion"/>
  </si>
  <si>
    <t>801-1</t>
    <phoneticPr fontId="4" type="noConversion"/>
  </si>
  <si>
    <t>801-1</t>
  </si>
  <si>
    <t>315</t>
  </si>
  <si>
    <t>405-11</t>
    <phoneticPr fontId="4" type="noConversion"/>
  </si>
  <si>
    <t>405-2</t>
  </si>
  <si>
    <t>314</t>
  </si>
  <si>
    <t>405-12</t>
    <phoneticPr fontId="4" type="noConversion"/>
  </si>
  <si>
    <t>405-3</t>
  </si>
  <si>
    <t>313</t>
  </si>
  <si>
    <t>405-7</t>
  </si>
  <si>
    <t>312</t>
  </si>
  <si>
    <t>국(농수산부)</t>
  </si>
  <si>
    <t>857-1</t>
    <phoneticPr fontId="4" type="noConversion"/>
  </si>
  <si>
    <t>857-1</t>
  </si>
  <si>
    <t>311</t>
  </si>
  <si>
    <t>전라남도 여수시 율촌면 율촌로 100-4</t>
    <phoneticPr fontId="4" type="noConversion"/>
  </si>
  <si>
    <t>893-2</t>
    <phoneticPr fontId="4" type="noConversion"/>
  </si>
  <si>
    <t>893-2</t>
  </si>
  <si>
    <t>309</t>
  </si>
  <si>
    <t>893-1</t>
    <phoneticPr fontId="4" type="noConversion"/>
  </si>
  <si>
    <t>893-1</t>
  </si>
  <si>
    <t>308</t>
  </si>
  <si>
    <t>911-2</t>
    <phoneticPr fontId="4" type="noConversion"/>
  </si>
  <si>
    <t>307</t>
  </si>
  <si>
    <t>398-1</t>
    <phoneticPr fontId="4" type="noConversion"/>
  </si>
  <si>
    <t>398-1</t>
  </si>
  <si>
    <t>306</t>
  </si>
  <si>
    <t>862-25</t>
    <phoneticPr fontId="4" type="noConversion"/>
  </si>
  <si>
    <t>862-24</t>
    <phoneticPr fontId="4" type="noConversion"/>
  </si>
  <si>
    <t>862-0</t>
  </si>
  <si>
    <t>305</t>
  </si>
  <si>
    <t>410-7</t>
  </si>
  <si>
    <t>410-6</t>
    <phoneticPr fontId="4" type="noConversion"/>
  </si>
  <si>
    <t>410-2</t>
  </si>
  <si>
    <t>304</t>
  </si>
  <si>
    <t>890-11</t>
    <phoneticPr fontId="4" type="noConversion"/>
  </si>
  <si>
    <t>890-1</t>
  </si>
  <si>
    <t>303</t>
  </si>
  <si>
    <t>890-12</t>
    <phoneticPr fontId="4" type="noConversion"/>
  </si>
  <si>
    <t>890-2</t>
  </si>
  <si>
    <t>302</t>
  </si>
  <si>
    <t>910-1</t>
    <phoneticPr fontId="4" type="noConversion"/>
  </si>
  <si>
    <t>910-0</t>
  </si>
  <si>
    <t>300</t>
  </si>
  <si>
    <t>국(농림수산부)</t>
    <phoneticPr fontId="14" type="noConversion"/>
  </si>
  <si>
    <t>909-1</t>
    <phoneticPr fontId="4" type="noConversion"/>
  </si>
  <si>
    <t>구</t>
    <phoneticPr fontId="14" type="noConversion"/>
  </si>
  <si>
    <t>909-0</t>
    <phoneticPr fontId="14" type="noConversion"/>
  </si>
  <si>
    <t>299</t>
  </si>
  <si>
    <t>서울특별시 강남구 논현로 508
(역삼동)</t>
    <phoneticPr fontId="4" type="noConversion"/>
  </si>
  <si>
    <t>지에스칼텍스
주식회사</t>
    <phoneticPr fontId="4" type="noConversion"/>
  </si>
  <si>
    <t>887-18</t>
    <phoneticPr fontId="4" type="noConversion"/>
  </si>
  <si>
    <t>887-5</t>
  </si>
  <si>
    <t>298</t>
  </si>
  <si>
    <t>906-3</t>
    <phoneticPr fontId="4" type="noConversion"/>
  </si>
  <si>
    <t>906-0</t>
  </si>
  <si>
    <t>297</t>
  </si>
  <si>
    <t>885-21</t>
    <phoneticPr fontId="4" type="noConversion"/>
  </si>
  <si>
    <t>885-1</t>
  </si>
  <si>
    <t>296</t>
  </si>
  <si>
    <t>885-22</t>
    <phoneticPr fontId="4" type="noConversion"/>
  </si>
  <si>
    <t>885-2</t>
    <phoneticPr fontId="14" type="noConversion"/>
  </si>
  <si>
    <t>295</t>
  </si>
  <si>
    <t>902-2</t>
    <phoneticPr fontId="4" type="noConversion"/>
  </si>
  <si>
    <t>902-0</t>
  </si>
  <si>
    <t>294</t>
  </si>
  <si>
    <t>884-14</t>
    <phoneticPr fontId="4" type="noConversion"/>
  </si>
  <si>
    <t>884-1</t>
  </si>
  <si>
    <t>292</t>
  </si>
  <si>
    <t>884-15</t>
    <phoneticPr fontId="4" type="noConversion"/>
  </si>
  <si>
    <t>884-8</t>
  </si>
  <si>
    <t>291</t>
  </si>
  <si>
    <t>905-2</t>
    <phoneticPr fontId="4" type="noConversion"/>
  </si>
  <si>
    <t>905-0</t>
  </si>
  <si>
    <t>290</t>
  </si>
  <si>
    <t>886-9</t>
    <phoneticPr fontId="4" type="noConversion"/>
  </si>
  <si>
    <t>886-9</t>
  </si>
  <si>
    <t>886-29</t>
    <phoneticPr fontId="4" type="noConversion"/>
  </si>
  <si>
    <t>886-8</t>
  </si>
  <si>
    <t>886-28</t>
    <phoneticPr fontId="4" type="noConversion"/>
  </si>
  <si>
    <t>886-7</t>
    <phoneticPr fontId="14" type="noConversion"/>
  </si>
  <si>
    <t>287</t>
  </si>
  <si>
    <t>886-27</t>
    <phoneticPr fontId="4" type="noConversion"/>
  </si>
  <si>
    <t>886-6</t>
    <phoneticPr fontId="14" type="noConversion"/>
  </si>
  <si>
    <t>286</t>
  </si>
  <si>
    <t>904-1</t>
    <phoneticPr fontId="4" type="noConversion"/>
  </si>
  <si>
    <t>904-0</t>
  </si>
  <si>
    <t>285</t>
  </si>
  <si>
    <t>903-1</t>
    <phoneticPr fontId="4" type="noConversion"/>
  </si>
  <si>
    <t>903-0</t>
  </si>
  <si>
    <t>284</t>
  </si>
  <si>
    <t>883-12</t>
    <phoneticPr fontId="4" type="noConversion"/>
  </si>
  <si>
    <t>883-3</t>
    <phoneticPr fontId="4" type="noConversion"/>
  </si>
  <si>
    <t>883-13</t>
    <phoneticPr fontId="4" type="noConversion"/>
  </si>
  <si>
    <t>883-4</t>
  </si>
  <si>
    <t>283</t>
  </si>
  <si>
    <t>899-1</t>
    <phoneticPr fontId="4" type="noConversion"/>
  </si>
  <si>
    <t>899-0</t>
  </si>
  <si>
    <t>282</t>
  </si>
  <si>
    <t>882-7</t>
    <phoneticPr fontId="4" type="noConversion"/>
  </si>
  <si>
    <t>882-2</t>
  </si>
  <si>
    <t>281</t>
  </si>
  <si>
    <t>213-0</t>
  </si>
  <si>
    <t xml:space="preserve"> 율촌면 월산리</t>
  </si>
  <si>
    <t>280</t>
  </si>
  <si>
    <t>1367-6</t>
    <phoneticPr fontId="4" type="noConversion"/>
  </si>
  <si>
    <t>1367-4</t>
  </si>
  <si>
    <t>279</t>
  </si>
  <si>
    <t>271-4</t>
    <phoneticPr fontId="4" type="noConversion"/>
  </si>
  <si>
    <t>271-2</t>
  </si>
  <si>
    <t>278</t>
  </si>
  <si>
    <t>1367-5</t>
    <phoneticPr fontId="4" type="noConversion"/>
  </si>
  <si>
    <t>1367-3</t>
  </si>
  <si>
    <t>277</t>
  </si>
  <si>
    <t>1408-5</t>
    <phoneticPr fontId="4" type="noConversion"/>
  </si>
  <si>
    <t>1408-5</t>
  </si>
  <si>
    <t>276</t>
  </si>
  <si>
    <t>282-3</t>
    <phoneticPr fontId="4" type="noConversion"/>
  </si>
  <si>
    <t>282-2</t>
  </si>
  <si>
    <t>275</t>
  </si>
  <si>
    <t>1408-1</t>
  </si>
  <si>
    <t>274</t>
  </si>
  <si>
    <t>1418-1</t>
    <phoneticPr fontId="4" type="noConversion"/>
  </si>
  <si>
    <t>1418-0</t>
  </si>
  <si>
    <t>273</t>
  </si>
  <si>
    <t>1417-1</t>
    <phoneticPr fontId="4" type="noConversion"/>
  </si>
  <si>
    <t>1417-0</t>
  </si>
  <si>
    <t>272</t>
  </si>
  <si>
    <t>1407-15</t>
    <phoneticPr fontId="4" type="noConversion"/>
  </si>
  <si>
    <t>1407-12</t>
    <phoneticPr fontId="4" type="noConversion"/>
  </si>
  <si>
    <t>율촌면 월산리</t>
    <phoneticPr fontId="4" type="noConversion"/>
  </si>
  <si>
    <t>1407-2</t>
  </si>
  <si>
    <t>271</t>
  </si>
  <si>
    <t>1407-1</t>
  </si>
  <si>
    <t>270</t>
  </si>
  <si>
    <t>1407-16</t>
    <phoneticPr fontId="4" type="noConversion"/>
  </si>
  <si>
    <t>1407-7</t>
  </si>
  <si>
    <t>269</t>
  </si>
  <si>
    <t>1416-1</t>
    <phoneticPr fontId="4" type="noConversion"/>
  </si>
  <si>
    <t>1416-0</t>
  </si>
  <si>
    <t>268</t>
  </si>
  <si>
    <t>1415-1</t>
    <phoneticPr fontId="4" type="noConversion"/>
  </si>
  <si>
    <t>1415-0</t>
  </si>
  <si>
    <t>267</t>
  </si>
  <si>
    <t>1455-2</t>
    <phoneticPr fontId="4" type="noConversion"/>
  </si>
  <si>
    <t>1455-0</t>
  </si>
  <si>
    <t>266</t>
  </si>
  <si>
    <t>국(농림축산식품부)</t>
    <phoneticPr fontId="4" type="noConversion"/>
  </si>
  <si>
    <t>1414-3</t>
    <phoneticPr fontId="4" type="noConversion"/>
  </si>
  <si>
    <t>1414-1</t>
  </si>
  <si>
    <t>265</t>
  </si>
  <si>
    <t>1409-20</t>
    <phoneticPr fontId="4" type="noConversion"/>
  </si>
  <si>
    <t>1409-16</t>
  </si>
  <si>
    <t>264</t>
  </si>
  <si>
    <t>1409-19</t>
    <phoneticPr fontId="4" type="noConversion"/>
  </si>
  <si>
    <t>263</t>
  </si>
  <si>
    <t>1420-4</t>
    <phoneticPr fontId="4" type="noConversion"/>
  </si>
  <si>
    <t>1420-2</t>
  </si>
  <si>
    <t>262</t>
  </si>
  <si>
    <t>1419-4</t>
    <phoneticPr fontId="4" type="noConversion"/>
  </si>
  <si>
    <t>1419-2</t>
  </si>
  <si>
    <t>261</t>
  </si>
  <si>
    <t>1414-0</t>
    <phoneticPr fontId="4" type="noConversion"/>
  </si>
  <si>
    <t>1414-0</t>
  </si>
  <si>
    <t>260</t>
  </si>
  <si>
    <t>1406-32</t>
    <phoneticPr fontId="4" type="noConversion"/>
  </si>
  <si>
    <t>차</t>
  </si>
  <si>
    <t>1406-26</t>
  </si>
  <si>
    <t>259</t>
  </si>
  <si>
    <t>1406-30</t>
    <phoneticPr fontId="4" type="noConversion"/>
  </si>
  <si>
    <t>장</t>
  </si>
  <si>
    <t>1406-5</t>
  </si>
  <si>
    <t>258</t>
  </si>
  <si>
    <t>1406-12</t>
    <phoneticPr fontId="4" type="noConversion"/>
  </si>
  <si>
    <t>1406-12</t>
  </si>
  <si>
    <t>257</t>
  </si>
  <si>
    <t>1413-2</t>
    <phoneticPr fontId="4" type="noConversion"/>
  </si>
  <si>
    <t>1413-0</t>
  </si>
  <si>
    <t>256</t>
  </si>
  <si>
    <t>1406-31</t>
    <phoneticPr fontId="4" type="noConversion"/>
  </si>
  <si>
    <t>1406-11</t>
    <phoneticPr fontId="14" type="noConversion"/>
  </si>
  <si>
    <t>255</t>
  </si>
  <si>
    <t>1412-3</t>
    <phoneticPr fontId="4" type="noConversion"/>
  </si>
  <si>
    <t>1412-0</t>
  </si>
  <si>
    <t>254</t>
  </si>
  <si>
    <t>1427-2</t>
    <phoneticPr fontId="4" type="noConversion"/>
  </si>
  <si>
    <t>1427-0</t>
  </si>
  <si>
    <t>253</t>
  </si>
  <si>
    <t>1426-15</t>
    <phoneticPr fontId="4" type="noConversion"/>
  </si>
  <si>
    <t>1426-15</t>
    <phoneticPr fontId="14" type="noConversion"/>
  </si>
  <si>
    <t>252</t>
  </si>
  <si>
    <t>1426-16</t>
    <phoneticPr fontId="4" type="noConversion"/>
  </si>
  <si>
    <t>1426-16</t>
  </si>
  <si>
    <t>251</t>
  </si>
  <si>
    <t>전라남도</t>
    <phoneticPr fontId="4" type="noConversion"/>
  </si>
  <si>
    <t>1429-0</t>
  </si>
  <si>
    <t>250</t>
  </si>
  <si>
    <t>1428-1</t>
    <phoneticPr fontId="4" type="noConversion"/>
  </si>
  <si>
    <t>1428-0</t>
  </si>
  <si>
    <t>249</t>
  </si>
  <si>
    <t>1453-1</t>
    <phoneticPr fontId="4" type="noConversion"/>
  </si>
  <si>
    <t>1453-0</t>
  </si>
  <si>
    <t>248</t>
  </si>
  <si>
    <t>1451-2</t>
  </si>
  <si>
    <t>247</t>
  </si>
  <si>
    <t>1451-20</t>
    <phoneticPr fontId="4" type="noConversion"/>
  </si>
  <si>
    <t>1451-1</t>
  </si>
  <si>
    <t>246</t>
  </si>
  <si>
    <t>1435-8</t>
    <phoneticPr fontId="4" type="noConversion"/>
  </si>
  <si>
    <t>1435-4</t>
    <phoneticPr fontId="4" type="noConversion"/>
  </si>
  <si>
    <t>1435-7</t>
    <phoneticPr fontId="4" type="noConversion"/>
  </si>
  <si>
    <t>1435-6</t>
    <phoneticPr fontId="4" type="noConversion"/>
  </si>
  <si>
    <t>1435-2</t>
  </si>
  <si>
    <t>245</t>
  </si>
  <si>
    <t>1452-0</t>
    <phoneticPr fontId="4" type="noConversion"/>
  </si>
  <si>
    <t>1452-0</t>
  </si>
  <si>
    <t>244</t>
  </si>
  <si>
    <t>전라남도 순천시 백연길 111
(조례동)(해룡지점)</t>
    <phoneticPr fontId="4" type="noConversion"/>
  </si>
  <si>
    <t>1451-19</t>
    <phoneticPr fontId="4" type="noConversion"/>
  </si>
  <si>
    <t>1451-0</t>
  </si>
  <si>
    <t>243</t>
  </si>
  <si>
    <t>1426-28</t>
    <phoneticPr fontId="4" type="noConversion"/>
  </si>
  <si>
    <t>1426-6</t>
  </si>
  <si>
    <t>242</t>
  </si>
  <si>
    <t>여천군 율촌면 월산리 649</t>
    <phoneticPr fontId="4" type="noConversion"/>
  </si>
  <si>
    <t>최종두</t>
    <phoneticPr fontId="4" type="noConversion"/>
  </si>
  <si>
    <t>1426-29</t>
    <phoneticPr fontId="4" type="noConversion"/>
  </si>
  <si>
    <t>1426-8</t>
  </si>
  <si>
    <t>241</t>
  </si>
  <si>
    <t>1426-7</t>
    <phoneticPr fontId="4" type="noConversion"/>
  </si>
  <si>
    <t>1426-7</t>
  </si>
  <si>
    <t>240</t>
  </si>
  <si>
    <t>1426-27</t>
    <phoneticPr fontId="4" type="noConversion"/>
  </si>
  <si>
    <t>239</t>
  </si>
  <si>
    <t>1426-26</t>
    <phoneticPr fontId="4" type="noConversion"/>
  </si>
  <si>
    <t>1426-4</t>
  </si>
  <si>
    <t>238</t>
  </si>
  <si>
    <t>1438-0</t>
    <phoneticPr fontId="4" type="noConversion"/>
  </si>
  <si>
    <t>1438-0</t>
  </si>
  <si>
    <t>237</t>
  </si>
  <si>
    <t>여천군 율촌면 조화리 65-1</t>
    <phoneticPr fontId="4" type="noConversion"/>
  </si>
  <si>
    <t>1437-11</t>
    <phoneticPr fontId="4" type="noConversion"/>
  </si>
  <si>
    <t>1437-1</t>
  </si>
  <si>
    <t>236</t>
  </si>
  <si>
    <t>광주광역시 동구 제봉로 225
(대인동)(율촌산단지점)</t>
    <phoneticPr fontId="4" type="noConversion"/>
  </si>
  <si>
    <t>주식회사광주은행</t>
    <phoneticPr fontId="4" type="noConversion"/>
  </si>
  <si>
    <t>전라남도 순천시 해룡면 낙선길 18-14</t>
    <phoneticPr fontId="4" type="noConversion"/>
  </si>
  <si>
    <t>정용환</t>
    <phoneticPr fontId="4" type="noConversion"/>
  </si>
  <si>
    <t>1437-12</t>
    <phoneticPr fontId="4" type="noConversion"/>
  </si>
  <si>
    <t>1437-3</t>
  </si>
  <si>
    <t>235</t>
  </si>
  <si>
    <t>1437-10</t>
    <phoneticPr fontId="4" type="noConversion"/>
  </si>
  <si>
    <t>1437-0</t>
  </si>
  <si>
    <t>234</t>
  </si>
  <si>
    <t>1444-0</t>
  </si>
  <si>
    <t>233</t>
  </si>
  <si>
    <t>1452-1</t>
    <phoneticPr fontId="4" type="noConversion"/>
  </si>
  <si>
    <t>1452-1</t>
  </si>
  <si>
    <t>232</t>
  </si>
  <si>
    <t>1451-18</t>
    <phoneticPr fontId="4" type="noConversion"/>
  </si>
  <si>
    <t>1451-18</t>
  </si>
  <si>
    <t>231</t>
  </si>
  <si>
    <t>1450-22</t>
    <phoneticPr fontId="4" type="noConversion"/>
  </si>
  <si>
    <t>1450-22</t>
  </si>
  <si>
    <t>230</t>
  </si>
  <si>
    <t>1450-25</t>
    <phoneticPr fontId="4" type="noConversion"/>
  </si>
  <si>
    <t>1450-0</t>
  </si>
  <si>
    <t>229</t>
  </si>
  <si>
    <t>1450-26</t>
    <phoneticPr fontId="4" type="noConversion"/>
  </si>
  <si>
    <t>1450-23</t>
  </si>
  <si>
    <t>228</t>
  </si>
  <si>
    <t>1450-3</t>
  </si>
  <si>
    <t>227</t>
  </si>
  <si>
    <t>1437-14</t>
    <phoneticPr fontId="4" type="noConversion"/>
  </si>
  <si>
    <t>1437-7</t>
  </si>
  <si>
    <t>226</t>
  </si>
  <si>
    <t>1437-13</t>
    <phoneticPr fontId="4" type="noConversion"/>
  </si>
  <si>
    <t>1437-5</t>
  </si>
  <si>
    <t>225</t>
  </si>
  <si>
    <t>1436-3</t>
    <phoneticPr fontId="4" type="noConversion"/>
  </si>
  <si>
    <t>1436-2</t>
  </si>
  <si>
    <t>224</t>
  </si>
  <si>
    <t>1452-2</t>
    <phoneticPr fontId="4" type="noConversion"/>
  </si>
  <si>
    <t>1452-2</t>
  </si>
  <si>
    <t>223</t>
  </si>
  <si>
    <t>1452-3</t>
    <phoneticPr fontId="4" type="noConversion"/>
  </si>
  <si>
    <t>1452-3</t>
  </si>
  <si>
    <t>222</t>
  </si>
  <si>
    <t>1450-24</t>
    <phoneticPr fontId="4" type="noConversion"/>
  </si>
  <si>
    <t>1450-24</t>
  </si>
  <si>
    <t>221</t>
  </si>
  <si>
    <t>1444-7</t>
    <phoneticPr fontId="4" type="noConversion"/>
  </si>
  <si>
    <t>1444-4</t>
    <phoneticPr fontId="4" type="noConversion"/>
  </si>
  <si>
    <t>1444-3</t>
    <phoneticPr fontId="4" type="noConversion"/>
  </si>
  <si>
    <t>1444-2</t>
    <phoneticPr fontId="4" type="noConversion"/>
  </si>
  <si>
    <t>1444-6</t>
    <phoneticPr fontId="4" type="noConversion"/>
  </si>
  <si>
    <t>1439-8</t>
    <phoneticPr fontId="4" type="noConversion"/>
  </si>
  <si>
    <t>1439-4</t>
  </si>
  <si>
    <t>220</t>
  </si>
  <si>
    <t>1439-6</t>
    <phoneticPr fontId="4" type="noConversion"/>
  </si>
  <si>
    <t>1439-3</t>
  </si>
  <si>
    <t>219</t>
  </si>
  <si>
    <t>1439-5</t>
    <phoneticPr fontId="4" type="noConversion"/>
  </si>
  <si>
    <t>1439-2</t>
  </si>
  <si>
    <t>218</t>
  </si>
  <si>
    <t>1442-6</t>
  </si>
  <si>
    <t>217</t>
  </si>
  <si>
    <t>1442-11</t>
    <phoneticPr fontId="14" type="noConversion"/>
  </si>
  <si>
    <t>216</t>
  </si>
  <si>
    <t>1442-21</t>
    <phoneticPr fontId="4" type="noConversion"/>
  </si>
  <si>
    <t>1442-17</t>
    <phoneticPr fontId="14" type="noConversion"/>
  </si>
  <si>
    <t>215</t>
  </si>
  <si>
    <t>1442-20</t>
    <phoneticPr fontId="4" type="noConversion"/>
  </si>
  <si>
    <t>1442-16</t>
    <phoneticPr fontId="14" type="noConversion"/>
  </si>
  <si>
    <t>214</t>
  </si>
  <si>
    <t>1442-19</t>
    <phoneticPr fontId="4" type="noConversion"/>
  </si>
  <si>
    <t>1442-15</t>
    <phoneticPr fontId="14" type="noConversion"/>
  </si>
  <si>
    <t>213</t>
  </si>
  <si>
    <t>1441-2</t>
    <phoneticPr fontId="4" type="noConversion"/>
  </si>
  <si>
    <t>1441-0</t>
    <phoneticPr fontId="14" type="noConversion"/>
  </si>
  <si>
    <t>212</t>
  </si>
  <si>
    <t>1440-18</t>
    <phoneticPr fontId="4" type="noConversion"/>
  </si>
  <si>
    <t>1440-0</t>
    <phoneticPr fontId="14" type="noConversion"/>
  </si>
  <si>
    <t>211</t>
  </si>
  <si>
    <t>1440-17</t>
    <phoneticPr fontId="4" type="noConversion"/>
  </si>
  <si>
    <t>1440-17</t>
    <phoneticPr fontId="14" type="noConversion"/>
  </si>
  <si>
    <t>210</t>
  </si>
  <si>
    <t>1474-2</t>
    <phoneticPr fontId="4" type="noConversion"/>
  </si>
  <si>
    <t>1474-0</t>
    <phoneticPr fontId="14" type="noConversion"/>
  </si>
  <si>
    <t>209</t>
  </si>
  <si>
    <t>1473-1</t>
    <phoneticPr fontId="4" type="noConversion"/>
  </si>
  <si>
    <t>1473-0</t>
    <phoneticPr fontId="14" type="noConversion"/>
  </si>
  <si>
    <t>208</t>
  </si>
  <si>
    <t>1439-0</t>
    <phoneticPr fontId="4" type="noConversion"/>
  </si>
  <si>
    <t>1439-0</t>
    <phoneticPr fontId="14" type="noConversion"/>
  </si>
  <si>
    <t>207</t>
  </si>
  <si>
    <t>1434-1</t>
    <phoneticPr fontId="4" type="noConversion"/>
  </si>
  <si>
    <t>1434-1</t>
  </si>
  <si>
    <t>206</t>
  </si>
  <si>
    <t>1456-6</t>
    <phoneticPr fontId="4" type="noConversion"/>
  </si>
  <si>
    <t>1456-3</t>
  </si>
  <si>
    <t>205</t>
  </si>
  <si>
    <t>전라남도 순천시 연향3로 47
(연향동)</t>
    <phoneticPr fontId="4" type="noConversion"/>
  </si>
  <si>
    <t>순천광양축산업협동조합</t>
    <phoneticPr fontId="4" type="noConversion"/>
  </si>
  <si>
    <t>1434-2</t>
    <phoneticPr fontId="4" type="noConversion"/>
  </si>
  <si>
    <t>204</t>
    <phoneticPr fontId="4" type="noConversion"/>
  </si>
  <si>
    <t>1434-4</t>
    <phoneticPr fontId="4" type="noConversion"/>
  </si>
  <si>
    <t>203</t>
  </si>
  <si>
    <t>1434-5</t>
    <phoneticPr fontId="4" type="noConversion"/>
  </si>
  <si>
    <t>1434-3</t>
  </si>
  <si>
    <t>200</t>
  </si>
  <si>
    <t>1456-5</t>
    <phoneticPr fontId="4" type="noConversion"/>
  </si>
  <si>
    <t>1456-4</t>
    <phoneticPr fontId="4" type="noConversion"/>
  </si>
  <si>
    <t>1456-0</t>
  </si>
  <si>
    <t>199</t>
  </si>
  <si>
    <t>1430-1</t>
    <phoneticPr fontId="4" type="noConversion"/>
  </si>
  <si>
    <t>1430-0</t>
  </si>
  <si>
    <t>198</t>
  </si>
  <si>
    <t>1433-11</t>
    <phoneticPr fontId="4" type="noConversion"/>
  </si>
  <si>
    <t>1500-0</t>
  </si>
  <si>
    <t>195</t>
    <phoneticPr fontId="4" type="noConversion"/>
  </si>
  <si>
    <t>1433-13</t>
    <phoneticPr fontId="4" type="noConversion"/>
  </si>
  <si>
    <t>1433-7</t>
  </si>
  <si>
    <t>1433-12</t>
    <phoneticPr fontId="4" type="noConversion"/>
  </si>
  <si>
    <t>1433-6</t>
  </si>
  <si>
    <t>1432-3</t>
    <phoneticPr fontId="4" type="noConversion"/>
  </si>
  <si>
    <t>1432-2</t>
  </si>
  <si>
    <t>191</t>
  </si>
  <si>
    <t>1431-13</t>
    <phoneticPr fontId="4" type="noConversion"/>
  </si>
  <si>
    <t>1431-6</t>
  </si>
  <si>
    <t>1431-12</t>
    <phoneticPr fontId="4" type="noConversion"/>
  </si>
  <si>
    <t>1431-5</t>
    <phoneticPr fontId="14" type="noConversion"/>
  </si>
  <si>
    <t>189</t>
  </si>
  <si>
    <t>1431-11</t>
    <phoneticPr fontId="4" type="noConversion"/>
  </si>
  <si>
    <t>1431-4</t>
    <phoneticPr fontId="14" type="noConversion"/>
  </si>
  <si>
    <t>188</t>
  </si>
  <si>
    <t>1465-3</t>
    <phoneticPr fontId="4" type="noConversion"/>
  </si>
  <si>
    <t>1465-2</t>
  </si>
  <si>
    <t>187</t>
  </si>
  <si>
    <t>1464-3</t>
    <phoneticPr fontId="4" type="noConversion"/>
  </si>
  <si>
    <t>1464-2</t>
  </si>
  <si>
    <t>186</t>
  </si>
  <si>
    <t>1435-0</t>
    <phoneticPr fontId="4" type="noConversion"/>
  </si>
  <si>
    <t>1435-0</t>
  </si>
  <si>
    <t>185</t>
  </si>
  <si>
    <t>1467-14</t>
    <phoneticPr fontId="4" type="noConversion"/>
  </si>
  <si>
    <t>1467-0</t>
    <phoneticPr fontId="14" type="noConversion"/>
  </si>
  <si>
    <t>184</t>
  </si>
  <si>
    <t>1467-12</t>
    <phoneticPr fontId="4" type="noConversion"/>
  </si>
  <si>
    <t>1467-12</t>
    <phoneticPr fontId="14" type="noConversion"/>
  </si>
  <si>
    <t>183</t>
  </si>
  <si>
    <t>1467-13</t>
    <phoneticPr fontId="4" type="noConversion"/>
  </si>
  <si>
    <t>1467-13</t>
    <phoneticPr fontId="14" type="noConversion"/>
  </si>
  <si>
    <t>182</t>
  </si>
  <si>
    <t>1470-1</t>
    <phoneticPr fontId="4" type="noConversion"/>
  </si>
  <si>
    <t>1470-0</t>
    <phoneticPr fontId="14" type="noConversion"/>
  </si>
  <si>
    <t>181</t>
  </si>
  <si>
    <t>1469-1</t>
    <phoneticPr fontId="4" type="noConversion"/>
  </si>
  <si>
    <t>1469-0</t>
    <phoneticPr fontId="14" type="noConversion"/>
  </si>
  <si>
    <t>180</t>
  </si>
  <si>
    <t>1466-11</t>
    <phoneticPr fontId="4" type="noConversion"/>
  </si>
  <si>
    <t>1466-11</t>
    <phoneticPr fontId="14" type="noConversion"/>
  </si>
  <si>
    <t>179</t>
  </si>
  <si>
    <t>1466-12</t>
    <phoneticPr fontId="4" type="noConversion"/>
  </si>
  <si>
    <t>1466-0</t>
    <phoneticPr fontId="14" type="noConversion"/>
  </si>
  <si>
    <t>178</t>
  </si>
  <si>
    <t>1466-10</t>
    <phoneticPr fontId="4" type="noConversion"/>
  </si>
  <si>
    <t>1466-10</t>
    <phoneticPr fontId="14" type="noConversion"/>
  </si>
  <si>
    <t>177</t>
  </si>
  <si>
    <t>1468-2</t>
    <phoneticPr fontId="4" type="noConversion"/>
  </si>
  <si>
    <t>1468-0</t>
  </si>
  <si>
    <t>176</t>
  </si>
  <si>
    <t>1463-8</t>
    <phoneticPr fontId="4" type="noConversion"/>
  </si>
  <si>
    <t>1463-4</t>
  </si>
  <si>
    <t>175</t>
  </si>
  <si>
    <t>1462-2</t>
    <phoneticPr fontId="4" type="noConversion"/>
  </si>
  <si>
    <t>1462-0</t>
  </si>
  <si>
    <t>174</t>
  </si>
  <si>
    <t>1461-2</t>
    <phoneticPr fontId="4" type="noConversion"/>
  </si>
  <si>
    <t>1461-0</t>
  </si>
  <si>
    <t>173</t>
  </si>
  <si>
    <t>1459-11</t>
    <phoneticPr fontId="4" type="noConversion"/>
  </si>
  <si>
    <t>1459-5</t>
  </si>
  <si>
    <t>171</t>
  </si>
  <si>
    <t>전라남도 여수시 율촌면 산수리 3</t>
    <phoneticPr fontId="4" type="noConversion"/>
  </si>
  <si>
    <t>박홍찬</t>
    <phoneticPr fontId="4" type="noConversion"/>
  </si>
  <si>
    <t>1459-10</t>
    <phoneticPr fontId="4" type="noConversion"/>
  </si>
  <si>
    <t>1459-4</t>
  </si>
  <si>
    <t>170</t>
  </si>
  <si>
    <t>1435-3</t>
    <phoneticPr fontId="4" type="noConversion"/>
  </si>
  <si>
    <t>천</t>
    <phoneticPr fontId="14" type="noConversion"/>
  </si>
  <si>
    <t>1435-3</t>
    <phoneticPr fontId="14" type="noConversion"/>
  </si>
  <si>
    <t>169</t>
  </si>
  <si>
    <t>1459-9</t>
    <phoneticPr fontId="4" type="noConversion"/>
  </si>
  <si>
    <t>1459-3</t>
    <phoneticPr fontId="14" type="noConversion"/>
  </si>
  <si>
    <t>168</t>
  </si>
  <si>
    <t>1458-2</t>
    <phoneticPr fontId="4" type="noConversion"/>
  </si>
  <si>
    <t>1458-0</t>
  </si>
  <si>
    <t>167</t>
  </si>
  <si>
    <t>1435-5</t>
    <phoneticPr fontId="4" type="noConversion"/>
  </si>
  <si>
    <t>1540-2</t>
    <phoneticPr fontId="4" type="noConversion"/>
  </si>
  <si>
    <t>1540-0</t>
    <phoneticPr fontId="14" type="noConversion"/>
  </si>
  <si>
    <t xml:space="preserve"> 율촌면 산수리</t>
  </si>
  <si>
    <t>166</t>
  </si>
  <si>
    <t>서울특별시 중구 통일로 120
(충정로1가)(순천시지부)</t>
    <phoneticPr fontId="4" type="noConversion"/>
  </si>
  <si>
    <t>농협은행주식회사</t>
    <phoneticPr fontId="4" type="noConversion"/>
  </si>
  <si>
    <t>전라남도 순천시 비봉길 51-30,
1동 1004호(조례동, 시영아파트)</t>
    <phoneticPr fontId="4" type="noConversion"/>
  </si>
  <si>
    <t>김병두</t>
    <phoneticPr fontId="4" type="noConversion"/>
  </si>
  <si>
    <t>1539-29</t>
    <phoneticPr fontId="4" type="noConversion"/>
  </si>
  <si>
    <t>1539-10</t>
    <phoneticPr fontId="14" type="noConversion"/>
  </si>
  <si>
    <t>165</t>
  </si>
  <si>
    <t>1539-23</t>
    <phoneticPr fontId="4" type="noConversion"/>
  </si>
  <si>
    <t>1539-23</t>
    <phoneticPr fontId="14" type="noConversion"/>
  </si>
  <si>
    <t>164</t>
  </si>
  <si>
    <t>1539-26</t>
    <phoneticPr fontId="4" type="noConversion"/>
  </si>
  <si>
    <t>1539-26</t>
    <phoneticPr fontId="14" type="noConversion"/>
  </si>
  <si>
    <t>163</t>
  </si>
  <si>
    <t>1567-2</t>
    <phoneticPr fontId="4" type="noConversion"/>
  </si>
  <si>
    <t>1567-2</t>
    <phoneticPr fontId="14" type="noConversion"/>
  </si>
  <si>
    <t>162</t>
  </si>
  <si>
    <t>1539-25</t>
    <phoneticPr fontId="4" type="noConversion"/>
  </si>
  <si>
    <t>1539-25</t>
    <phoneticPr fontId="14" type="noConversion"/>
  </si>
  <si>
    <t>161</t>
  </si>
  <si>
    <t>서울 영등포구 여의도동 30-2 삼부아파트 11-61</t>
    <phoneticPr fontId="4" type="noConversion"/>
  </si>
  <si>
    <t>윤기환</t>
    <phoneticPr fontId="4" type="noConversion"/>
  </si>
  <si>
    <t>1539-28</t>
    <phoneticPr fontId="4" type="noConversion"/>
  </si>
  <si>
    <t>1539-9</t>
    <phoneticPr fontId="14" type="noConversion"/>
  </si>
  <si>
    <t>1539-22</t>
    <phoneticPr fontId="4" type="noConversion"/>
  </si>
  <si>
    <t>1539-22</t>
    <phoneticPr fontId="14" type="noConversion"/>
  </si>
  <si>
    <t>1539-27</t>
    <phoneticPr fontId="4" type="noConversion"/>
  </si>
  <si>
    <t>1539-0</t>
    <phoneticPr fontId="14" type="noConversion"/>
  </si>
  <si>
    <t>160</t>
  </si>
  <si>
    <t>1539-24</t>
    <phoneticPr fontId="4" type="noConversion"/>
  </si>
  <si>
    <t>1539-24</t>
    <phoneticPr fontId="14" type="noConversion"/>
  </si>
  <si>
    <t>159</t>
  </si>
  <si>
    <t>1539-21</t>
    <phoneticPr fontId="4" type="noConversion"/>
  </si>
  <si>
    <t>1539-21</t>
    <phoneticPr fontId="14" type="noConversion"/>
  </si>
  <si>
    <t>158</t>
  </si>
  <si>
    <t>국(건설교통부)</t>
    <phoneticPr fontId="4" type="noConversion"/>
  </si>
  <si>
    <t>1539-30</t>
    <phoneticPr fontId="4" type="noConversion"/>
  </si>
  <si>
    <t>1539-11</t>
    <phoneticPr fontId="14" type="noConversion"/>
  </si>
  <si>
    <t>157</t>
  </si>
  <si>
    <t>1543-2</t>
    <phoneticPr fontId="4" type="noConversion"/>
  </si>
  <si>
    <t>1543-1</t>
    <phoneticPr fontId="14" type="noConversion"/>
  </si>
  <si>
    <t>156</t>
  </si>
  <si>
    <t>1558-18</t>
    <phoneticPr fontId="4" type="noConversion"/>
  </si>
  <si>
    <t>1558-7</t>
    <phoneticPr fontId="14" type="noConversion"/>
  </si>
  <si>
    <t>155</t>
  </si>
  <si>
    <t>1567-1</t>
    <phoneticPr fontId="4" type="noConversion"/>
  </si>
  <si>
    <t>1567-1</t>
    <phoneticPr fontId="14" type="noConversion"/>
  </si>
  <si>
    <t>154</t>
  </si>
  <si>
    <t>1551-1</t>
    <phoneticPr fontId="4" type="noConversion"/>
  </si>
  <si>
    <t>1551-1</t>
  </si>
  <si>
    <t>153</t>
  </si>
  <si>
    <t>1558-12</t>
    <phoneticPr fontId="4" type="noConversion"/>
  </si>
  <si>
    <t>1558-12</t>
  </si>
  <si>
    <t>152</t>
  </si>
  <si>
    <t>1558-13</t>
    <phoneticPr fontId="4" type="noConversion"/>
  </si>
  <si>
    <t>1558-0</t>
  </si>
  <si>
    <t>151</t>
  </si>
  <si>
    <t>1558-14</t>
    <phoneticPr fontId="4" type="noConversion"/>
  </si>
  <si>
    <t>1558-1</t>
  </si>
  <si>
    <t>150</t>
  </si>
  <si>
    <t>1558-15</t>
    <phoneticPr fontId="4" type="noConversion"/>
  </si>
  <si>
    <t>1558-2</t>
  </si>
  <si>
    <t>149</t>
  </si>
  <si>
    <t>1558-16</t>
    <phoneticPr fontId="4" type="noConversion"/>
  </si>
  <si>
    <t>1558-3</t>
  </si>
  <si>
    <t>148</t>
  </si>
  <si>
    <t>전라남도 여수시 율촌면 산수리 936</t>
    <phoneticPr fontId="4" type="noConversion"/>
  </si>
  <si>
    <t>1558-17</t>
    <phoneticPr fontId="4" type="noConversion"/>
  </si>
  <si>
    <t>1558-4</t>
  </si>
  <si>
    <t>147</t>
  </si>
  <si>
    <t>1538-2</t>
    <phoneticPr fontId="4" type="noConversion"/>
  </si>
  <si>
    <t>1538-0</t>
  </si>
  <si>
    <t>146</t>
  </si>
  <si>
    <t>1557-20</t>
    <phoneticPr fontId="4" type="noConversion"/>
  </si>
  <si>
    <t>1557-6</t>
  </si>
  <si>
    <t>145</t>
  </si>
  <si>
    <t>1557-21</t>
    <phoneticPr fontId="4" type="noConversion"/>
  </si>
  <si>
    <t>1557-17</t>
  </si>
  <si>
    <t>144</t>
  </si>
  <si>
    <t>1557-22</t>
    <phoneticPr fontId="4" type="noConversion"/>
  </si>
  <si>
    <t>1557-18</t>
  </si>
  <si>
    <t>1551-2</t>
    <phoneticPr fontId="4" type="noConversion"/>
  </si>
  <si>
    <t>1551-0</t>
  </si>
  <si>
    <t>142</t>
  </si>
  <si>
    <t>1556-3</t>
    <phoneticPr fontId="4" type="noConversion"/>
  </si>
  <si>
    <t>1556-0</t>
  </si>
  <si>
    <t>141</t>
  </si>
  <si>
    <t>1562-1</t>
    <phoneticPr fontId="4" type="noConversion"/>
  </si>
  <si>
    <t>1562-0</t>
  </si>
  <si>
    <t>140</t>
  </si>
  <si>
    <t>1573-30</t>
    <phoneticPr fontId="4" type="noConversion"/>
  </si>
  <si>
    <t>1573-12</t>
  </si>
  <si>
    <t>139</t>
  </si>
  <si>
    <t>1573-29</t>
    <phoneticPr fontId="4" type="noConversion"/>
  </si>
  <si>
    <t>1573-11</t>
  </si>
  <si>
    <t>1573-28</t>
    <phoneticPr fontId="4" type="noConversion"/>
  </si>
  <si>
    <t>1573-10</t>
  </si>
  <si>
    <t>137</t>
  </si>
  <si>
    <t>1573-27</t>
    <phoneticPr fontId="4" type="noConversion"/>
  </si>
  <si>
    <t>1573-9</t>
  </si>
  <si>
    <t>1573-26</t>
    <phoneticPr fontId="4" type="noConversion"/>
  </si>
  <si>
    <t>1573-8</t>
  </si>
  <si>
    <t>135</t>
  </si>
  <si>
    <t>전북 고창군 고창읍 읍내리 209</t>
    <phoneticPr fontId="4" type="noConversion"/>
  </si>
  <si>
    <t>이진흥</t>
    <phoneticPr fontId="4" type="noConversion"/>
  </si>
  <si>
    <t>전라북도 완주군 삼례읍 동학로 23</t>
    <phoneticPr fontId="4" type="noConversion"/>
  </si>
  <si>
    <t>1573-25</t>
    <phoneticPr fontId="4" type="noConversion"/>
  </si>
  <si>
    <t>1573-7</t>
  </si>
  <si>
    <t>134</t>
  </si>
  <si>
    <t>1573-24</t>
    <phoneticPr fontId="4" type="noConversion"/>
  </si>
  <si>
    <t>1573-6</t>
  </si>
  <si>
    <t>133</t>
  </si>
  <si>
    <t>전라남도 여수시 미평동 807
선경아파트 314-306
(여수시 양지1길 5, 305동 806호)</t>
    <phoneticPr fontId="4" type="noConversion"/>
  </si>
  <si>
    <t>이철호</t>
    <phoneticPr fontId="4" type="noConversion"/>
  </si>
  <si>
    <t>여수시 남산동 1023-4</t>
    <phoneticPr fontId="4" type="noConversion"/>
  </si>
  <si>
    <t>이성숙</t>
    <phoneticPr fontId="4" type="noConversion"/>
  </si>
  <si>
    <t>1573-23</t>
    <phoneticPr fontId="4" type="noConversion"/>
  </si>
  <si>
    <t>1573-5</t>
  </si>
  <si>
    <t>132</t>
  </si>
  <si>
    <t>1573-22</t>
    <phoneticPr fontId="4" type="noConversion"/>
  </si>
  <si>
    <t>1573-4</t>
  </si>
  <si>
    <t>1573-21</t>
    <phoneticPr fontId="4" type="noConversion"/>
  </si>
  <si>
    <t>1573-3</t>
  </si>
  <si>
    <t>130</t>
  </si>
  <si>
    <t>1573-20</t>
    <phoneticPr fontId="4" type="noConversion"/>
  </si>
  <si>
    <t>1573-2</t>
  </si>
  <si>
    <t>129</t>
  </si>
  <si>
    <t>1573-19</t>
    <phoneticPr fontId="4" type="noConversion"/>
  </si>
  <si>
    <t>1573-1</t>
  </si>
  <si>
    <t>128</t>
  </si>
  <si>
    <t>전라남도 광양시 광양읍 유당로 30</t>
    <phoneticPr fontId="4" type="noConversion"/>
  </si>
  <si>
    <t>광양원예농업협동조합</t>
    <phoneticPr fontId="4" type="noConversion"/>
  </si>
  <si>
    <t>김미숙</t>
    <phoneticPr fontId="4" type="noConversion"/>
  </si>
  <si>
    <t>1573-18</t>
    <phoneticPr fontId="4" type="noConversion"/>
  </si>
  <si>
    <t>1573-0</t>
  </si>
  <si>
    <t>127</t>
  </si>
  <si>
    <t>1572-1</t>
    <phoneticPr fontId="4" type="noConversion"/>
  </si>
  <si>
    <t>1572-0</t>
  </si>
  <si>
    <t>126</t>
  </si>
  <si>
    <t>1592-28</t>
    <phoneticPr fontId="4" type="noConversion"/>
  </si>
  <si>
    <t>1592-13</t>
  </si>
  <si>
    <t>125</t>
  </si>
  <si>
    <t>전라남도 여수시 여서동 490-6</t>
    <phoneticPr fontId="4" type="noConversion"/>
  </si>
  <si>
    <t>여수신용협동조합</t>
    <phoneticPr fontId="4" type="noConversion"/>
  </si>
  <si>
    <t>1592-27</t>
    <phoneticPr fontId="4" type="noConversion"/>
  </si>
  <si>
    <t>1592-12</t>
  </si>
  <si>
    <t>124</t>
  </si>
  <si>
    <t>1592-26</t>
    <phoneticPr fontId="4" type="noConversion"/>
  </si>
  <si>
    <t>1592-11</t>
  </si>
  <si>
    <t>123</t>
  </si>
  <si>
    <t>1592-25</t>
    <phoneticPr fontId="4" type="noConversion"/>
  </si>
  <si>
    <t>1592-10</t>
  </si>
  <si>
    <t>122</t>
  </si>
  <si>
    <t>1592-24</t>
    <phoneticPr fontId="4" type="noConversion"/>
  </si>
  <si>
    <t>1592-9</t>
  </si>
  <si>
    <t>광양시 광영동 313 조선내화 사원아파트 - 라 301호</t>
    <phoneticPr fontId="4" type="noConversion"/>
  </si>
  <si>
    <t>조영석</t>
    <phoneticPr fontId="4" type="noConversion"/>
  </si>
  <si>
    <t>1592-23</t>
    <phoneticPr fontId="4" type="noConversion"/>
  </si>
  <si>
    <t>1592-8</t>
  </si>
  <si>
    <t>120</t>
  </si>
  <si>
    <t>전라남도 여수시 중앙로 2</t>
    <phoneticPr fontId="4" type="noConversion"/>
  </si>
  <si>
    <t>여수원예농업협동조합</t>
    <phoneticPr fontId="4" type="noConversion"/>
  </si>
  <si>
    <t>전라남도 여수시 율촌면 산수길 61-5</t>
    <phoneticPr fontId="4" type="noConversion"/>
  </si>
  <si>
    <t>정병근</t>
    <phoneticPr fontId="4" type="noConversion"/>
  </si>
  <si>
    <t>1592-22</t>
    <phoneticPr fontId="4" type="noConversion"/>
  </si>
  <si>
    <t>1592-7</t>
  </si>
  <si>
    <t>119</t>
  </si>
  <si>
    <t>1592-21</t>
    <phoneticPr fontId="4" type="noConversion"/>
  </si>
  <si>
    <t>1592-6</t>
  </si>
  <si>
    <t>118</t>
  </si>
  <si>
    <t>전라남도 순천시 백연길 111</t>
    <phoneticPr fontId="4" type="noConversion"/>
  </si>
  <si>
    <t>전라남도 순천시 해룡면 신대로 66,
201동 301호(중흥에스-클래스2단지)</t>
    <phoneticPr fontId="4" type="noConversion"/>
  </si>
  <si>
    <t>박홍규</t>
    <phoneticPr fontId="4" type="noConversion"/>
  </si>
  <si>
    <t>1592-20</t>
    <phoneticPr fontId="4" type="noConversion"/>
  </si>
  <si>
    <t>1592-5</t>
  </si>
  <si>
    <t>117</t>
  </si>
  <si>
    <t>1592-19</t>
    <phoneticPr fontId="4" type="noConversion"/>
  </si>
  <si>
    <t>1592-4</t>
  </si>
  <si>
    <t>116</t>
  </si>
  <si>
    <t>1592-18</t>
    <phoneticPr fontId="4" type="noConversion"/>
  </si>
  <si>
    <t>1592-3</t>
  </si>
  <si>
    <t>115</t>
  </si>
  <si>
    <t>전라남도 순천시 연향3로 47</t>
    <phoneticPr fontId="4" type="noConversion"/>
  </si>
  <si>
    <t>1592-17</t>
    <phoneticPr fontId="4" type="noConversion"/>
  </si>
  <si>
    <t>1592-2</t>
  </si>
  <si>
    <t>114</t>
  </si>
  <si>
    <t>1570-21</t>
    <phoneticPr fontId="4" type="noConversion"/>
  </si>
  <si>
    <t>1570-21</t>
  </si>
  <si>
    <t>113</t>
  </si>
  <si>
    <t>1568-1</t>
    <phoneticPr fontId="4" type="noConversion"/>
  </si>
  <si>
    <t>1568-0</t>
    <phoneticPr fontId="14" type="noConversion"/>
  </si>
  <si>
    <t>112</t>
  </si>
  <si>
    <t>1570-33</t>
    <phoneticPr fontId="4" type="noConversion"/>
  </si>
  <si>
    <t>1570-20</t>
    <phoneticPr fontId="14" type="noConversion"/>
  </si>
  <si>
    <t>111</t>
  </si>
  <si>
    <t>박말석</t>
    <phoneticPr fontId="4" type="noConversion"/>
  </si>
  <si>
    <t>1570-31</t>
    <phoneticPr fontId="4" type="noConversion"/>
  </si>
  <si>
    <t>1570-9</t>
  </si>
  <si>
    <t>109</t>
  </si>
  <si>
    <t>1571-1</t>
    <phoneticPr fontId="4" type="noConversion"/>
  </si>
  <si>
    <t>1571-0</t>
  </si>
  <si>
    <t>108</t>
  </si>
  <si>
    <t>1570-30</t>
    <phoneticPr fontId="4" type="noConversion"/>
  </si>
  <si>
    <t>1570-8</t>
  </si>
  <si>
    <t>107</t>
  </si>
  <si>
    <t>1570-29</t>
    <phoneticPr fontId="4" type="noConversion"/>
  </si>
  <si>
    <t>1570-7</t>
  </si>
  <si>
    <t>106</t>
  </si>
  <si>
    <t>서울특별시 중구 통일로 120
(충정로1가)(순천대학교출장소)</t>
    <phoneticPr fontId="4" type="noConversion"/>
  </si>
  <si>
    <t>농협은행
주식회사</t>
    <phoneticPr fontId="4" type="noConversion"/>
  </si>
  <si>
    <t>1570-28</t>
    <phoneticPr fontId="4" type="noConversion"/>
  </si>
  <si>
    <t>1570-6</t>
  </si>
  <si>
    <t>105</t>
  </si>
  <si>
    <t>율촌농업
협동조합</t>
    <phoneticPr fontId="4" type="noConversion"/>
  </si>
  <si>
    <t>1570-27</t>
    <phoneticPr fontId="4" type="noConversion"/>
  </si>
  <si>
    <t>1570-5</t>
  </si>
  <si>
    <t>104</t>
  </si>
  <si>
    <t>1570-26</t>
    <phoneticPr fontId="4" type="noConversion"/>
  </si>
  <si>
    <t>1570-4</t>
  </si>
  <si>
    <t>103</t>
  </si>
  <si>
    <t>1570-25</t>
    <phoneticPr fontId="4" type="noConversion"/>
  </si>
  <si>
    <t>1570-3</t>
  </si>
  <si>
    <t>102</t>
  </si>
  <si>
    <t>1570-24</t>
    <phoneticPr fontId="4" type="noConversion"/>
  </si>
  <si>
    <t>1570-2</t>
  </si>
  <si>
    <t>101</t>
  </si>
  <si>
    <t>1570-23</t>
    <phoneticPr fontId="4" type="noConversion"/>
  </si>
  <si>
    <t>1570-1</t>
  </si>
  <si>
    <t>100</t>
  </si>
  <si>
    <t>전라남도 여수시 율촌면
 율촌로 100-4</t>
    <phoneticPr fontId="4" type="noConversion"/>
  </si>
  <si>
    <t>전라남도 여수시 율촌면 신정길 102</t>
    <phoneticPr fontId="4" type="noConversion"/>
  </si>
  <si>
    <t>박홍문</t>
    <phoneticPr fontId="4" type="noConversion"/>
  </si>
  <si>
    <t>1570-22</t>
    <phoneticPr fontId="4" type="noConversion"/>
  </si>
  <si>
    <t>1570-0</t>
  </si>
  <si>
    <t>99</t>
  </si>
  <si>
    <t>1569-1</t>
    <phoneticPr fontId="4" type="noConversion"/>
  </si>
  <si>
    <t>1569-0</t>
  </si>
  <si>
    <t>98</t>
  </si>
  <si>
    <t>여천군 율촌면 산수리 3</t>
    <phoneticPr fontId="4" type="noConversion"/>
  </si>
  <si>
    <t>1591-21</t>
    <phoneticPr fontId="4" type="noConversion"/>
  </si>
  <si>
    <t>1591-7</t>
  </si>
  <si>
    <t>행정박씨종중</t>
    <phoneticPr fontId="4" type="noConversion"/>
  </si>
  <si>
    <t>1591-20</t>
    <phoneticPr fontId="4" type="noConversion"/>
  </si>
  <si>
    <t>1591-6</t>
  </si>
  <si>
    <t>96</t>
  </si>
  <si>
    <t>1591-19</t>
    <phoneticPr fontId="4" type="noConversion"/>
  </si>
  <si>
    <t>1591-5</t>
  </si>
  <si>
    <t>1591-18</t>
    <phoneticPr fontId="4" type="noConversion"/>
  </si>
  <si>
    <t>1591-4</t>
  </si>
  <si>
    <t>94</t>
  </si>
  <si>
    <t>1591-17</t>
    <phoneticPr fontId="4" type="noConversion"/>
  </si>
  <si>
    <t>1591-3</t>
  </si>
  <si>
    <t>93</t>
  </si>
  <si>
    <t>김필례</t>
    <phoneticPr fontId="4" type="noConversion"/>
  </si>
  <si>
    <t>1591-16</t>
    <phoneticPr fontId="4" type="noConversion"/>
  </si>
  <si>
    <t>1591-2</t>
  </si>
  <si>
    <t>92</t>
  </si>
  <si>
    <t>1591-22</t>
    <phoneticPr fontId="4" type="noConversion"/>
  </si>
  <si>
    <t>1591-8</t>
  </si>
  <si>
    <t>91</t>
  </si>
  <si>
    <t>1591-15</t>
    <phoneticPr fontId="4" type="noConversion"/>
  </si>
  <si>
    <t>1591-0</t>
  </si>
  <si>
    <t>90</t>
  </si>
  <si>
    <t>1567-6</t>
    <phoneticPr fontId="4" type="noConversion"/>
  </si>
  <si>
    <t>1567-4</t>
    <phoneticPr fontId="4" type="noConversion"/>
  </si>
  <si>
    <t>1567-3</t>
    <phoneticPr fontId="4" type="noConversion"/>
  </si>
  <si>
    <t>1567-0</t>
  </si>
  <si>
    <t>89</t>
  </si>
  <si>
    <t>1603-8</t>
    <phoneticPr fontId="4" type="noConversion"/>
  </si>
  <si>
    <t>1603-2</t>
  </si>
  <si>
    <t>88</t>
  </si>
  <si>
    <t>1603-5</t>
    <phoneticPr fontId="4" type="noConversion"/>
  </si>
  <si>
    <t>1603-5</t>
  </si>
  <si>
    <t>87</t>
  </si>
  <si>
    <t>1603-4</t>
    <phoneticPr fontId="4" type="noConversion"/>
  </si>
  <si>
    <t>1603-4</t>
  </si>
  <si>
    <t>86</t>
  </si>
  <si>
    <t>1602-0</t>
    <phoneticPr fontId="4" type="noConversion"/>
  </si>
  <si>
    <t>1602-0</t>
  </si>
  <si>
    <t>85</t>
  </si>
  <si>
    <t>1603-7</t>
    <phoneticPr fontId="4" type="noConversion"/>
  </si>
  <si>
    <t>1603-1</t>
  </si>
  <si>
    <t>84</t>
  </si>
  <si>
    <t>1603-6</t>
    <phoneticPr fontId="4" type="noConversion"/>
  </si>
  <si>
    <t>1603-0</t>
  </si>
  <si>
    <t>83</t>
  </si>
  <si>
    <t>1603-3</t>
    <phoneticPr fontId="4" type="noConversion"/>
  </si>
  <si>
    <t>1603-3</t>
  </si>
  <si>
    <t>82</t>
  </si>
  <si>
    <t>597-2</t>
    <phoneticPr fontId="4" type="noConversion"/>
  </si>
  <si>
    <t>597-2</t>
  </si>
  <si>
    <t>81</t>
  </si>
  <si>
    <t>597-3</t>
    <phoneticPr fontId="4" type="noConversion"/>
  </si>
  <si>
    <t>전</t>
  </si>
  <si>
    <t>597-3</t>
  </si>
  <si>
    <t>80</t>
  </si>
  <si>
    <t>-</t>
  </si>
  <si>
    <t>635-5</t>
    <phoneticPr fontId="4" type="noConversion"/>
  </si>
  <si>
    <t>635-3</t>
  </si>
  <si>
    <t>79</t>
  </si>
  <si>
    <t>635-4</t>
    <phoneticPr fontId="4" type="noConversion"/>
  </si>
  <si>
    <t>635-1</t>
  </si>
  <si>
    <t>78</t>
  </si>
  <si>
    <t>634-12</t>
    <phoneticPr fontId="4" type="noConversion"/>
  </si>
  <si>
    <t>634-1</t>
  </si>
  <si>
    <t>편입</t>
    <phoneticPr fontId="4" type="noConversion"/>
  </si>
  <si>
    <t>634-4</t>
  </si>
  <si>
    <t>637-12</t>
    <phoneticPr fontId="4" type="noConversion"/>
  </si>
  <si>
    <t>637-1</t>
  </si>
  <si>
    <t>75</t>
  </si>
  <si>
    <t>635-2</t>
    <phoneticPr fontId="4" type="noConversion"/>
  </si>
  <si>
    <t>635-2</t>
  </si>
  <si>
    <t>74</t>
  </si>
  <si>
    <t>637-13</t>
    <phoneticPr fontId="4" type="noConversion"/>
  </si>
  <si>
    <t>637-2</t>
  </si>
  <si>
    <t>73</t>
  </si>
  <si>
    <t>1483-10</t>
    <phoneticPr fontId="4" type="noConversion"/>
  </si>
  <si>
    <t>1483-8</t>
    <phoneticPr fontId="4" type="noConversion"/>
  </si>
  <si>
    <t>1483-7</t>
    <phoneticPr fontId="4" type="noConversion"/>
  </si>
  <si>
    <t>1483-0</t>
  </si>
  <si>
    <t>72</t>
  </si>
  <si>
    <t>636-3</t>
    <phoneticPr fontId="4" type="noConversion"/>
  </si>
  <si>
    <t>636-1</t>
  </si>
  <si>
    <t>71</t>
  </si>
  <si>
    <t>636-4</t>
    <phoneticPr fontId="4" type="noConversion"/>
  </si>
  <si>
    <t>636-2</t>
  </si>
  <si>
    <t>70</t>
  </si>
  <si>
    <t>597-6</t>
    <phoneticPr fontId="4" type="noConversion"/>
  </si>
  <si>
    <t>597-1</t>
  </si>
  <si>
    <t>69</t>
  </si>
  <si>
    <t>597-5</t>
    <phoneticPr fontId="4" type="noConversion"/>
  </si>
  <si>
    <t>597-5</t>
  </si>
  <si>
    <t>68</t>
  </si>
  <si>
    <t>596-1</t>
    <phoneticPr fontId="4" type="noConversion"/>
  </si>
  <si>
    <t>596-1</t>
  </si>
  <si>
    <t>67</t>
  </si>
  <si>
    <t>596-2</t>
    <phoneticPr fontId="4" type="noConversion"/>
  </si>
  <si>
    <t>66</t>
  </si>
  <si>
    <t>595-2</t>
    <phoneticPr fontId="4" type="noConversion"/>
  </si>
  <si>
    <t>595-0</t>
  </si>
  <si>
    <t>65</t>
  </si>
  <si>
    <t>638-1</t>
    <phoneticPr fontId="4" type="noConversion"/>
  </si>
  <si>
    <t>638-1</t>
  </si>
  <si>
    <t>64</t>
  </si>
  <si>
    <t>594-2</t>
    <phoneticPr fontId="4" type="noConversion"/>
  </si>
  <si>
    <t>594-0</t>
  </si>
  <si>
    <t>63</t>
  </si>
  <si>
    <t>638-4</t>
    <phoneticPr fontId="4" type="noConversion"/>
  </si>
  <si>
    <t>638-3</t>
  </si>
  <si>
    <t>62</t>
  </si>
  <si>
    <t>639-5</t>
    <phoneticPr fontId="4" type="noConversion"/>
  </si>
  <si>
    <t>639-2</t>
  </si>
  <si>
    <t>639-3</t>
    <phoneticPr fontId="14" type="noConversion"/>
  </si>
  <si>
    <t>60</t>
  </si>
  <si>
    <t>640-4</t>
  </si>
  <si>
    <t>640-4</t>
    <phoneticPr fontId="4" type="noConversion"/>
  </si>
  <si>
    <t>640-7</t>
    <phoneticPr fontId="4" type="noConversion"/>
  </si>
  <si>
    <t>640-7</t>
    <phoneticPr fontId="14" type="noConversion"/>
  </si>
  <si>
    <t>58</t>
  </si>
  <si>
    <t>640-15</t>
    <phoneticPr fontId="4" type="noConversion"/>
  </si>
  <si>
    <t>640-8</t>
    <phoneticPr fontId="14" type="noConversion"/>
  </si>
  <si>
    <t>57</t>
  </si>
  <si>
    <t>640-14</t>
    <phoneticPr fontId="4" type="noConversion"/>
  </si>
  <si>
    <t>640-5</t>
    <phoneticPr fontId="14" type="noConversion"/>
  </si>
  <si>
    <t>594-1</t>
    <phoneticPr fontId="4" type="noConversion"/>
  </si>
  <si>
    <t>594-1</t>
  </si>
  <si>
    <t>55</t>
  </si>
  <si>
    <t>593-2</t>
    <phoneticPr fontId="4" type="noConversion"/>
  </si>
  <si>
    <t>593-0</t>
  </si>
  <si>
    <t>54</t>
  </si>
  <si>
    <t>593-1</t>
    <phoneticPr fontId="4" type="noConversion"/>
  </si>
  <si>
    <t>593-1</t>
  </si>
  <si>
    <t>53</t>
  </si>
  <si>
    <t>1601-23</t>
    <phoneticPr fontId="4" type="noConversion"/>
  </si>
  <si>
    <t>1601-6</t>
  </si>
  <si>
    <t>51</t>
  </si>
  <si>
    <t>1601-22</t>
    <phoneticPr fontId="4" type="noConversion"/>
  </si>
  <si>
    <t>1601-5</t>
  </si>
  <si>
    <t>50</t>
  </si>
  <si>
    <t>여천군 율촌면 산수리 795</t>
    <phoneticPr fontId="4" type="noConversion"/>
  </si>
  <si>
    <t>장흥위씨
명감공후종중</t>
    <phoneticPr fontId="4" type="noConversion"/>
  </si>
  <si>
    <t>1601-21</t>
    <phoneticPr fontId="4" type="noConversion"/>
  </si>
  <si>
    <t>1601-4</t>
  </si>
  <si>
    <t>49</t>
  </si>
  <si>
    <t>1601-20</t>
    <phoneticPr fontId="4" type="noConversion"/>
  </si>
  <si>
    <t>1601-3</t>
  </si>
  <si>
    <t>48</t>
  </si>
  <si>
    <t>1601-17</t>
    <phoneticPr fontId="4" type="noConversion"/>
  </si>
  <si>
    <t>1601-17</t>
  </si>
  <si>
    <t>46</t>
  </si>
  <si>
    <t>1601-16</t>
    <phoneticPr fontId="4" type="noConversion"/>
  </si>
  <si>
    <t>1601-16</t>
  </si>
  <si>
    <t>45</t>
  </si>
  <si>
    <t>1601-15</t>
    <phoneticPr fontId="4" type="noConversion"/>
  </si>
  <si>
    <t>1601-15</t>
  </si>
  <si>
    <t>44</t>
  </si>
  <si>
    <t>1601-14</t>
    <phoneticPr fontId="4" type="noConversion"/>
  </si>
  <si>
    <t>1601-14</t>
  </si>
  <si>
    <t>43</t>
  </si>
  <si>
    <t>1601-19</t>
    <phoneticPr fontId="4" type="noConversion"/>
  </si>
  <si>
    <t>1601-2</t>
  </si>
  <si>
    <t>42</t>
  </si>
  <si>
    <t>985-1</t>
  </si>
  <si>
    <t>985-6</t>
    <phoneticPr fontId="4" type="noConversion"/>
  </si>
  <si>
    <t>985-5</t>
    <phoneticPr fontId="4" type="noConversion"/>
  </si>
  <si>
    <t>985-2</t>
  </si>
  <si>
    <t>40</t>
  </si>
  <si>
    <t>985-0</t>
  </si>
  <si>
    <t>39</t>
  </si>
  <si>
    <t>985-3</t>
    <phoneticPr fontId="4" type="noConversion"/>
  </si>
  <si>
    <t>985-3</t>
  </si>
  <si>
    <t>38</t>
  </si>
  <si>
    <t>986-1</t>
    <phoneticPr fontId="4" type="noConversion"/>
  </si>
  <si>
    <t>986-1</t>
  </si>
  <si>
    <t>37</t>
  </si>
  <si>
    <t>987-1</t>
    <phoneticPr fontId="4" type="noConversion"/>
  </si>
  <si>
    <t>987-1</t>
  </si>
  <si>
    <t>36</t>
  </si>
  <si>
    <t>986-2</t>
    <phoneticPr fontId="4" type="noConversion"/>
  </si>
  <si>
    <t>986-0</t>
  </si>
  <si>
    <t>35</t>
  </si>
  <si>
    <t>975-2</t>
    <phoneticPr fontId="4" type="noConversion"/>
  </si>
  <si>
    <t>975-0</t>
  </si>
  <si>
    <t>34</t>
  </si>
  <si>
    <t>976-5</t>
    <phoneticPr fontId="4" type="noConversion"/>
  </si>
  <si>
    <t>976-3</t>
  </si>
  <si>
    <t>33</t>
  </si>
  <si>
    <t>976-4</t>
    <phoneticPr fontId="4" type="noConversion"/>
  </si>
  <si>
    <t>976-1</t>
  </si>
  <si>
    <t>32</t>
  </si>
  <si>
    <t>975-1</t>
    <phoneticPr fontId="4" type="noConversion"/>
  </si>
  <si>
    <t>975-1</t>
  </si>
  <si>
    <t>31</t>
  </si>
  <si>
    <t>974-2</t>
    <phoneticPr fontId="4" type="noConversion"/>
  </si>
  <si>
    <t>974-0</t>
  </si>
  <si>
    <t>30</t>
  </si>
  <si>
    <t>974-1</t>
    <phoneticPr fontId="4" type="noConversion"/>
  </si>
  <si>
    <t>974-1</t>
  </si>
  <si>
    <t>29</t>
  </si>
  <si>
    <t>967-1</t>
    <phoneticPr fontId="4" type="noConversion"/>
  </si>
  <si>
    <t>967-1</t>
  </si>
  <si>
    <t>28</t>
  </si>
  <si>
    <t>967-2</t>
    <phoneticPr fontId="4" type="noConversion"/>
  </si>
  <si>
    <t>967-0</t>
  </si>
  <si>
    <t>27</t>
  </si>
  <si>
    <t>1485-7</t>
    <phoneticPr fontId="4" type="noConversion"/>
  </si>
  <si>
    <t>1485-6</t>
    <phoneticPr fontId="4" type="noConversion"/>
  </si>
  <si>
    <t>1485-0</t>
  </si>
  <si>
    <t>26</t>
  </si>
  <si>
    <t>962-1</t>
    <phoneticPr fontId="4" type="noConversion"/>
  </si>
  <si>
    <t>962-1</t>
  </si>
  <si>
    <t>25</t>
  </si>
  <si>
    <t>961-0</t>
    <phoneticPr fontId="4" type="noConversion"/>
  </si>
  <si>
    <t>961-0</t>
  </si>
  <si>
    <t>24</t>
  </si>
  <si>
    <t>962-2</t>
    <phoneticPr fontId="4" type="noConversion"/>
  </si>
  <si>
    <t>962-0</t>
  </si>
  <si>
    <t>23</t>
  </si>
  <si>
    <t>963-1</t>
    <phoneticPr fontId="4" type="noConversion"/>
  </si>
  <si>
    <t>963-0</t>
  </si>
  <si>
    <t>968-3</t>
    <phoneticPr fontId="4" type="noConversion"/>
  </si>
  <si>
    <t>968-1</t>
  </si>
  <si>
    <t>21</t>
  </si>
  <si>
    <t>968-2</t>
    <phoneticPr fontId="4" type="noConversion"/>
  </si>
  <si>
    <t>968-0</t>
  </si>
  <si>
    <t>20</t>
  </si>
  <si>
    <t>969-3</t>
    <phoneticPr fontId="4" type="noConversion"/>
  </si>
  <si>
    <t>대</t>
    <phoneticPr fontId="14" type="noConversion"/>
  </si>
  <si>
    <t>969-1</t>
    <phoneticPr fontId="14" type="noConversion"/>
  </si>
  <si>
    <t>960-3</t>
    <phoneticPr fontId="4" type="noConversion"/>
  </si>
  <si>
    <t>960-1</t>
  </si>
  <si>
    <t>18</t>
  </si>
  <si>
    <t>959-11</t>
    <phoneticPr fontId="4" type="noConversion"/>
  </si>
  <si>
    <t>959-0</t>
    <phoneticPr fontId="14" type="noConversion"/>
  </si>
  <si>
    <t>960-2</t>
    <phoneticPr fontId="4" type="noConversion"/>
  </si>
  <si>
    <t>960-0</t>
  </si>
  <si>
    <t>964-6</t>
    <phoneticPr fontId="4" type="noConversion"/>
  </si>
  <si>
    <t>964-4</t>
  </si>
  <si>
    <t>15</t>
  </si>
  <si>
    <t>광주광역시 동구 제봉로 225</t>
    <phoneticPr fontId="4" type="noConversion"/>
  </si>
  <si>
    <t>주식회사
광주은행</t>
    <phoneticPr fontId="4" type="noConversion"/>
  </si>
  <si>
    <t>964-5</t>
    <phoneticPr fontId="4" type="noConversion"/>
  </si>
  <si>
    <t>964-1</t>
  </si>
  <si>
    <t>14</t>
  </si>
  <si>
    <t>954-3</t>
    <phoneticPr fontId="4" type="noConversion"/>
  </si>
  <si>
    <t>954-1</t>
  </si>
  <si>
    <t>13</t>
  </si>
  <si>
    <t>서울특별시 강남구 삼성동 167</t>
    <phoneticPr fontId="4" type="noConversion"/>
  </si>
  <si>
    <t>한국전력공사</t>
    <phoneticPr fontId="4" type="noConversion"/>
  </si>
  <si>
    <t>지상권</t>
    <phoneticPr fontId="4" type="noConversion"/>
  </si>
  <si>
    <t>전라남도 여수시 웅천남1로 99, 
208동 106호(웅천동, 포레나여수웅천더테라스2단지)</t>
    <phoneticPr fontId="14" type="noConversion"/>
  </si>
  <si>
    <t>김도엽</t>
    <phoneticPr fontId="14" type="noConversion"/>
  </si>
  <si>
    <t>954-2</t>
    <phoneticPr fontId="4" type="noConversion"/>
  </si>
  <si>
    <t>954-0</t>
    <phoneticPr fontId="14" type="noConversion"/>
  </si>
  <si>
    <t>12</t>
  </si>
  <si>
    <t>956-2</t>
    <phoneticPr fontId="4" type="noConversion"/>
  </si>
  <si>
    <t>956-0</t>
  </si>
  <si>
    <t>11</t>
  </si>
  <si>
    <t>956-3</t>
    <phoneticPr fontId="4" type="noConversion"/>
  </si>
  <si>
    <t>956-1</t>
  </si>
  <si>
    <t>10</t>
  </si>
  <si>
    <t>957-3</t>
    <phoneticPr fontId="4" type="noConversion"/>
  </si>
  <si>
    <t>957-1</t>
  </si>
  <si>
    <t>9</t>
  </si>
  <si>
    <t>952-8</t>
    <phoneticPr fontId="4" type="noConversion"/>
  </si>
  <si>
    <t>952-3</t>
  </si>
  <si>
    <t>8</t>
  </si>
  <si>
    <t>952-6</t>
    <phoneticPr fontId="4" type="noConversion"/>
  </si>
  <si>
    <t>952-0</t>
  </si>
  <si>
    <t>7</t>
  </si>
  <si>
    <t>952-7</t>
    <phoneticPr fontId="4" type="noConversion"/>
  </si>
  <si>
    <t>952-2</t>
  </si>
  <si>
    <t>6</t>
  </si>
  <si>
    <t>952-9</t>
    <phoneticPr fontId="4" type="noConversion"/>
  </si>
  <si>
    <t>952-4</t>
    <phoneticPr fontId="14" type="noConversion"/>
  </si>
  <si>
    <t>5</t>
  </si>
  <si>
    <t>952-5</t>
    <phoneticPr fontId="4" type="noConversion"/>
  </si>
  <si>
    <t>952-5</t>
  </si>
  <si>
    <t>4</t>
  </si>
  <si>
    <t>1482-34</t>
  </si>
  <si>
    <t>1482-30</t>
  </si>
  <si>
    <t>1482-28</t>
    <phoneticPr fontId="4" type="noConversion"/>
  </si>
  <si>
    <t>1482-25</t>
    <phoneticPr fontId="4" type="noConversion"/>
  </si>
  <si>
    <t>1482-24</t>
    <phoneticPr fontId="4" type="noConversion"/>
  </si>
  <si>
    <t>1482-22</t>
    <phoneticPr fontId="4" type="noConversion"/>
  </si>
  <si>
    <t>경기도 의왕시 포일동 487</t>
    <phoneticPr fontId="4" type="noConversion"/>
  </si>
  <si>
    <t>1482-20</t>
    <phoneticPr fontId="4" type="noConversion"/>
  </si>
  <si>
    <t>1482-0</t>
  </si>
  <si>
    <t>3</t>
  </si>
  <si>
    <t>950-4</t>
    <phoneticPr fontId="4" type="noConversion"/>
  </si>
  <si>
    <t>950-1</t>
  </si>
  <si>
    <t>950-2</t>
    <phoneticPr fontId="4" type="noConversion"/>
  </si>
  <si>
    <t>950-0</t>
  </si>
  <si>
    <t>주    소</t>
    <phoneticPr fontId="4" type="noConversion"/>
  </si>
  <si>
    <t>성명</t>
    <phoneticPr fontId="4" type="noConversion"/>
  </si>
  <si>
    <t>권리의 종류</t>
    <phoneticPr fontId="4" type="noConversion"/>
  </si>
  <si>
    <t>원면적</t>
    <phoneticPr fontId="4" type="noConversion"/>
  </si>
  <si>
    <t>편입지번</t>
    <phoneticPr fontId="4" type="noConversion"/>
  </si>
  <si>
    <t>비고</t>
    <phoneticPr fontId="4" type="noConversion"/>
  </si>
  <si>
    <t>관계인</t>
    <phoneticPr fontId="4" type="noConversion"/>
  </si>
  <si>
    <t>소 유 자</t>
    <phoneticPr fontId="4" type="noConversion"/>
  </si>
  <si>
    <t>지목</t>
    <phoneticPr fontId="4" type="noConversion"/>
  </si>
  <si>
    <t>지  번</t>
    <phoneticPr fontId="4" type="noConversion"/>
  </si>
  <si>
    <t>소재지</t>
    <phoneticPr fontId="4" type="noConversion"/>
  </si>
  <si>
    <t>일련
번호</t>
    <phoneticPr fontId="4" type="noConversion"/>
  </si>
  <si>
    <t>변경</t>
    <phoneticPr fontId="4" type="noConversion"/>
  </si>
  <si>
    <t>985-4</t>
    <phoneticPr fontId="3" type="noConversion"/>
  </si>
  <si>
    <t>639-6</t>
    <phoneticPr fontId="4" type="noConversion"/>
  </si>
  <si>
    <t>405-14</t>
    <phoneticPr fontId="3" type="noConversion"/>
  </si>
  <si>
    <t>국(환경부)</t>
    <phoneticPr fontId="3" type="noConversion"/>
  </si>
  <si>
    <t>346-5</t>
    <phoneticPr fontId="3" type="noConversion"/>
  </si>
  <si>
    <t>국</t>
    <phoneticPr fontId="14" type="noConversion"/>
  </si>
  <si>
    <t>634-4</t>
    <phoneticPr fontId="3" type="noConversion"/>
  </si>
  <si>
    <t>율촌천 하천재해 예방사업 편입물건조서</t>
    <phoneticPr fontId="4" type="noConversion"/>
  </si>
  <si>
    <t>물건의종류</t>
    <phoneticPr fontId="4" type="noConversion"/>
  </si>
  <si>
    <t>구조 및 규격</t>
    <phoneticPr fontId="4" type="noConversion"/>
  </si>
  <si>
    <t>면적</t>
    <phoneticPr fontId="4" type="noConversion"/>
  </si>
  <si>
    <t>율촌면 산수리</t>
    <phoneticPr fontId="4" type="noConversion"/>
  </si>
  <si>
    <t>담장</t>
    <phoneticPr fontId="4" type="noConversion"/>
  </si>
  <si>
    <t>㎡</t>
  </si>
  <si>
    <t>식</t>
    <phoneticPr fontId="4" type="noConversion"/>
  </si>
  <si>
    <t>주택</t>
  </si>
  <si>
    <t>가추</t>
  </si>
  <si>
    <t>식</t>
  </si>
  <si>
    <t>콘크리트</t>
  </si>
  <si>
    <t>대문</t>
  </si>
  <si>
    <t>조명등</t>
  </si>
  <si>
    <t>담장</t>
  </si>
  <si>
    <t>바닥포장</t>
  </si>
  <si>
    <t>화단</t>
  </si>
  <si>
    <t>R:8</t>
  </si>
  <si>
    <t>철쭉</t>
  </si>
  <si>
    <t>주</t>
    <phoneticPr fontId="4" type="noConversion"/>
  </si>
  <si>
    <t>감나무</t>
  </si>
  <si>
    <t>자두나무</t>
  </si>
  <si>
    <t>985-1</t>
    <phoneticPr fontId="4" type="noConversion"/>
  </si>
  <si>
    <t>관정</t>
    <phoneticPr fontId="4" type="noConversion"/>
  </si>
  <si>
    <t>관정고</t>
    <phoneticPr fontId="4" type="noConversion"/>
  </si>
  <si>
    <t>조적조
(1.0*1.0) 0.6(H)</t>
  </si>
  <si>
    <t>전기계량기</t>
    <phoneticPr fontId="4" type="noConversion"/>
  </si>
  <si>
    <t>1601-7</t>
    <phoneticPr fontId="4" type="noConversion"/>
  </si>
  <si>
    <t>울타리</t>
  </si>
  <si>
    <t>물통</t>
  </si>
  <si>
    <t>동산이전비</t>
  </si>
  <si>
    <t>634-1</t>
    <phoneticPr fontId="4" type="noConversion"/>
  </si>
  <si>
    <t>벽돌
(11*1.8)</t>
  </si>
  <si>
    <t>장독대</t>
    <phoneticPr fontId="4" type="noConversion"/>
  </si>
  <si>
    <t>바닥포장</t>
    <phoneticPr fontId="4" type="noConversion"/>
  </si>
  <si>
    <t>콘크리트
(4*3)</t>
  </si>
  <si>
    <t>동산이전비</t>
    <phoneticPr fontId="4" type="noConversion"/>
  </si>
  <si>
    <t>전라남도 여수시 율촌면 왕바위길 107</t>
    <phoneticPr fontId="4" type="noConversion"/>
  </si>
  <si>
    <t>H5</t>
    <phoneticPr fontId="4" type="noConversion"/>
  </si>
  <si>
    <t>1591-5</t>
    <phoneticPr fontId="4" type="noConversion"/>
  </si>
  <si>
    <t>아로니아</t>
    <phoneticPr fontId="4" type="noConversion"/>
  </si>
  <si>
    <t>12년생</t>
  </si>
  <si>
    <t>멀구슬나무</t>
    <phoneticPr fontId="4" type="noConversion"/>
  </si>
  <si>
    <t>R:30</t>
  </si>
  <si>
    <t>콘크리트
(4*4)</t>
    <phoneticPr fontId="4" type="noConversion"/>
  </si>
  <si>
    <t>1592-2</t>
    <phoneticPr fontId="4" type="noConversion"/>
  </si>
  <si>
    <t>콘크리트
(4*2)*1/2</t>
  </si>
  <si>
    <t>H1.5</t>
    <phoneticPr fontId="4" type="noConversion"/>
  </si>
  <si>
    <t>H1</t>
    <phoneticPr fontId="4" type="noConversion"/>
  </si>
  <si>
    <t>소형</t>
    <phoneticPr fontId="4" type="noConversion"/>
  </si>
  <si>
    <t>살구나무</t>
  </si>
  <si>
    <t>옻나무</t>
  </si>
  <si>
    <t>1573-6</t>
    <phoneticPr fontId="4" type="noConversion"/>
  </si>
  <si>
    <t>바닥포장</t>
    <phoneticPr fontId="21" type="noConversion"/>
  </si>
  <si>
    <t>1573-10</t>
    <phoneticPr fontId="4" type="noConversion"/>
  </si>
  <si>
    <t>콘크리트
(3*4)</t>
  </si>
  <si>
    <t>1573-11</t>
    <phoneticPr fontId="4" type="noConversion"/>
  </si>
  <si>
    <t>계사</t>
  </si>
  <si>
    <t>컨테이너</t>
  </si>
  <si>
    <t>견사</t>
  </si>
  <si>
    <t>옥외수도</t>
  </si>
  <si>
    <t>스카이라이프</t>
  </si>
  <si>
    <t>포도나무</t>
  </si>
  <si>
    <t>-</t>
    <phoneticPr fontId="21" type="noConversion"/>
  </si>
  <si>
    <t>배나무</t>
  </si>
  <si>
    <t>사과나무</t>
  </si>
  <si>
    <t>대추나무</t>
  </si>
  <si>
    <t>단풍나무</t>
  </si>
  <si>
    <t>석류나무</t>
  </si>
  <si>
    <t>영업보상</t>
    <phoneticPr fontId="21" type="noConversion"/>
  </si>
  <si>
    <t>간판</t>
  </si>
  <si>
    <t>1431-6</t>
    <phoneticPr fontId="4" type="noConversion"/>
  </si>
  <si>
    <t>콘크리트
(3*10)</t>
  </si>
  <si>
    <t>조적조슬래브</t>
  </si>
  <si>
    <t>화장실</t>
  </si>
  <si>
    <t>공장</t>
  </si>
  <si>
    <t>경량철골조
(20*8.0)</t>
  </si>
  <si>
    <t>목재 강판지붕
(3*3)</t>
  </si>
  <si>
    <t>철재
((1.2+2.5)/2*6)</t>
    <phoneticPr fontId="21" type="noConversion"/>
  </si>
  <si>
    <t>보일러실</t>
  </si>
  <si>
    <t>조적조</t>
  </si>
  <si>
    <t>계단</t>
  </si>
  <si>
    <t>콘크리트 18단</t>
  </si>
  <si>
    <t>잔디</t>
  </si>
  <si>
    <t>((23+11)/2*12)</t>
    <phoneticPr fontId="21" type="noConversion"/>
  </si>
  <si>
    <t>콘크리트 및 쇄석</t>
    <phoneticPr fontId="4" type="noConversion"/>
  </si>
  <si>
    <t>R15</t>
    <phoneticPr fontId="4" type="noConversion"/>
  </si>
  <si>
    <t>R20</t>
    <phoneticPr fontId="4" type="noConversion"/>
  </si>
  <si>
    <t>R5-10</t>
    <phoneticPr fontId="4" type="noConversion"/>
  </si>
  <si>
    <t>H3~3.5</t>
    <phoneticPr fontId="4" type="noConversion"/>
  </si>
  <si>
    <t>복숭아나무</t>
    <phoneticPr fontId="21" type="noConversion"/>
  </si>
  <si>
    <t>R5-8</t>
    <phoneticPr fontId="4" type="noConversion"/>
  </si>
  <si>
    <t>영업보상</t>
    <phoneticPr fontId="4" type="noConversion"/>
  </si>
  <si>
    <t>진영수산</t>
    <phoneticPr fontId="4" type="noConversion"/>
  </si>
  <si>
    <t>선별기</t>
    <phoneticPr fontId="21" type="noConversion"/>
  </si>
  <si>
    <t>폭:1m, 길이:5m</t>
    <phoneticPr fontId="21" type="noConversion"/>
  </si>
  <si>
    <t>식</t>
    <phoneticPr fontId="21" type="noConversion"/>
  </si>
  <si>
    <t>꼬막통</t>
    <phoneticPr fontId="21" type="noConversion"/>
  </si>
  <si>
    <t>(2*1)</t>
    <phoneticPr fontId="21" type="noConversion"/>
  </si>
  <si>
    <t>상차 콘베어</t>
    <phoneticPr fontId="21" type="noConversion"/>
  </si>
  <si>
    <t>폭:70cm, 길이:5m</t>
    <phoneticPr fontId="21" type="noConversion"/>
  </si>
  <si>
    <t>폭:50cm, 길이:3m</t>
    <phoneticPr fontId="21" type="noConversion"/>
  </si>
  <si>
    <t>꼬막선별채</t>
    <phoneticPr fontId="21" type="noConversion"/>
  </si>
  <si>
    <t>120cm</t>
    <phoneticPr fontId="21" type="noConversion"/>
  </si>
  <si>
    <t>2m</t>
    <phoneticPr fontId="21" type="noConversion"/>
  </si>
  <si>
    <t>선반</t>
    <phoneticPr fontId="21" type="noConversion"/>
  </si>
  <si>
    <t>폭:220cm, 길이:800cm</t>
    <phoneticPr fontId="21" type="noConversion"/>
  </si>
  <si>
    <t>콘프레셔</t>
    <phoneticPr fontId="21" type="noConversion"/>
  </si>
  <si>
    <t>소포장기계</t>
    <phoneticPr fontId="21" type="noConversion"/>
  </si>
  <si>
    <t>간판</t>
    <phoneticPr fontId="21" type="noConversion"/>
  </si>
  <si>
    <t>CCTV</t>
    <phoneticPr fontId="21" type="noConversion"/>
  </si>
  <si>
    <t>파레트</t>
    <phoneticPr fontId="21" type="noConversion"/>
  </si>
  <si>
    <t>기타비품</t>
    <phoneticPr fontId="21" type="noConversion"/>
  </si>
  <si>
    <t>사다리,난로,정수기</t>
    <phoneticPr fontId="21" type="noConversion"/>
  </si>
  <si>
    <t>수도계량기</t>
  </si>
  <si>
    <t>영산홍</t>
  </si>
  <si>
    <t>1433-2</t>
    <phoneticPr fontId="4" type="noConversion"/>
  </si>
  <si>
    <t>철재구조물</t>
  </si>
  <si>
    <t>자바라(레일) L:8</t>
    <phoneticPr fontId="21" type="noConversion"/>
  </si>
  <si>
    <t>주차방지턱</t>
  </si>
  <si>
    <t>차량정비대</t>
  </si>
  <si>
    <t>오수시설</t>
  </si>
  <si>
    <t>군</t>
  </si>
  <si>
    <t>동백</t>
  </si>
  <si>
    <t>엄나무</t>
  </si>
  <si>
    <t>동백나무</t>
  </si>
  <si>
    <t>키위나무</t>
  </si>
  <si>
    <t>1406-3</t>
    <phoneticPr fontId="4" type="noConversion"/>
  </si>
  <si>
    <t>886-8</t>
    <phoneticPr fontId="4" type="noConversion"/>
  </si>
  <si>
    <t>백일홍</t>
  </si>
  <si>
    <t>10년생 H:2.0</t>
    <phoneticPr fontId="21" type="noConversion"/>
  </si>
  <si>
    <t>먼나무</t>
  </si>
  <si>
    <t>892-1</t>
    <phoneticPr fontId="4" type="noConversion"/>
  </si>
  <si>
    <t>식당</t>
  </si>
  <si>
    <t>조적조 스레트지붕
(1.8*25.2)+(1.2*7.0)</t>
  </si>
  <si>
    <t>옥상창고</t>
  </si>
  <si>
    <t>옥상물탱크</t>
  </si>
  <si>
    <t>빨래건조대</t>
  </si>
  <si>
    <t>옥상조명등</t>
  </si>
  <si>
    <t>2구</t>
  </si>
  <si>
    <t>화단1</t>
  </si>
  <si>
    <t>화단2</t>
  </si>
  <si>
    <t>화단3</t>
  </si>
  <si>
    <t>화단4</t>
  </si>
  <si>
    <t>조명등지주대</t>
  </si>
  <si>
    <t>에어컨</t>
  </si>
  <si>
    <t>아스콘포장</t>
  </si>
  <si>
    <t>베롱나무</t>
  </si>
  <si>
    <t>아왜나무</t>
  </si>
  <si>
    <t>50년생</t>
    <phoneticPr fontId="21" type="noConversion"/>
  </si>
  <si>
    <t>향나무</t>
  </si>
  <si>
    <t>호두나무</t>
    <phoneticPr fontId="21" type="noConversion"/>
  </si>
  <si>
    <t>파라칸사스</t>
  </si>
  <si>
    <t>W:1.0</t>
  </si>
  <si>
    <t>사철나무</t>
  </si>
  <si>
    <t>H:3.0</t>
  </si>
  <si>
    <t>편백나무</t>
  </si>
  <si>
    <t>M</t>
    <phoneticPr fontId="4" type="noConversion"/>
  </si>
  <si>
    <t>오가피나무</t>
  </si>
  <si>
    <t>빗살나무</t>
  </si>
  <si>
    <t>느티나무</t>
  </si>
  <si>
    <t>뽕나무</t>
  </si>
  <si>
    <t>W1</t>
    <phoneticPr fontId="4" type="noConversion"/>
  </si>
  <si>
    <t>H2</t>
    <phoneticPr fontId="4" type="noConversion"/>
  </si>
  <si>
    <t>서향나무</t>
  </si>
  <si>
    <t>은목서</t>
  </si>
  <si>
    <t>호랑가시</t>
  </si>
  <si>
    <t>장미</t>
  </si>
  <si>
    <t>꽝꽝나무</t>
  </si>
  <si>
    <t>현대기사식당</t>
    <phoneticPr fontId="21" type="noConversion"/>
  </si>
  <si>
    <t>영업시설</t>
    <phoneticPr fontId="21" type="noConversion"/>
  </si>
  <si>
    <t>시설 및
물품일체</t>
    <phoneticPr fontId="21" type="noConversion"/>
  </si>
  <si>
    <t>지주식</t>
    <phoneticPr fontId="21" type="noConversion"/>
  </si>
  <si>
    <t>네온</t>
    <phoneticPr fontId="21" type="noConversion"/>
  </si>
  <si>
    <t>추가</t>
    <phoneticPr fontId="3" type="noConversion"/>
  </si>
  <si>
    <t>596-0</t>
    <phoneticPr fontId="3" type="noConversion"/>
  </si>
  <si>
    <t>1433-2</t>
    <phoneticPr fontId="3" type="noConversion"/>
  </si>
  <si>
    <t>1434-0</t>
    <phoneticPr fontId="3" type="noConversion"/>
  </si>
  <si>
    <t>1426-5</t>
    <phoneticPr fontId="3" type="noConversion"/>
  </si>
  <si>
    <t>1409-7</t>
    <phoneticPr fontId="3" type="noConversion"/>
  </si>
  <si>
    <t>911-0</t>
    <phoneticPr fontId="3" type="noConversion"/>
  </si>
  <si>
    <t>356-3</t>
    <phoneticPr fontId="3" type="noConversion"/>
  </si>
  <si>
    <t>1434-2</t>
    <phoneticPr fontId="3" type="noConversion"/>
  </si>
  <si>
    <t>국(농림수산부)</t>
    <phoneticPr fontId="3" type="noConversion"/>
  </si>
  <si>
    <t xml:space="preserve"> 여수시 중흥동 521-17</t>
    <phoneticPr fontId="3" type="noConversion"/>
  </si>
  <si>
    <t>811-112</t>
    <phoneticPr fontId="3" type="noConversion"/>
  </si>
  <si>
    <t>811-97</t>
    <phoneticPr fontId="3" type="noConversion"/>
  </si>
  <si>
    <t>891-31</t>
    <phoneticPr fontId="4" type="noConversion"/>
  </si>
  <si>
    <t>R10</t>
    <phoneticPr fontId="4" type="noConversion"/>
  </si>
  <si>
    <t>단풍나무</t>
    <phoneticPr fontId="4" type="noConversion"/>
  </si>
  <si>
    <t>985-1
1601-2</t>
    <phoneticPr fontId="4" type="noConversion"/>
  </si>
  <si>
    <t>985-4</t>
    <phoneticPr fontId="4" type="noConversion"/>
  </si>
  <si>
    <t>그물망 L:6</t>
    <phoneticPr fontId="4" type="noConversion"/>
  </si>
  <si>
    <t>고추대 등</t>
    <phoneticPr fontId="4" type="noConversion"/>
  </si>
  <si>
    <t>콘크리트
(2.5*3.0)</t>
    <phoneticPr fontId="4" type="noConversion"/>
  </si>
  <si>
    <t>1433-6,
1433-7</t>
    <phoneticPr fontId="4" type="noConversion"/>
  </si>
  <si>
    <t>1*5+1*12</t>
    <phoneticPr fontId="4" type="noConversion"/>
  </si>
  <si>
    <t>마삭줄</t>
    <phoneticPr fontId="4" type="noConversion"/>
  </si>
  <si>
    <t>김덕진</t>
    <phoneticPr fontId="4" type="noConversion"/>
  </si>
  <si>
    <t>강성원</t>
    <phoneticPr fontId="4" type="noConversion"/>
  </si>
  <si>
    <t>강경부</t>
    <phoneticPr fontId="4" type="noConversion"/>
  </si>
  <si>
    <t>코리아모텔</t>
    <phoneticPr fontId="4" type="noConversion"/>
  </si>
  <si>
    <t>887-5</t>
    <phoneticPr fontId="4" type="noConversion"/>
  </si>
  <si>
    <t>탑차구조물</t>
    <phoneticPr fontId="4" type="noConversion"/>
  </si>
  <si>
    <t>(각 4*2)</t>
    <phoneticPr fontId="4" type="noConversion"/>
  </si>
  <si>
    <t>블럭조 L:5.6 H:1.8</t>
    <phoneticPr fontId="4" type="noConversion"/>
  </si>
  <si>
    <t>김성몽</t>
    <phoneticPr fontId="4" type="noConversion"/>
  </si>
  <si>
    <t>김윤화</t>
    <phoneticPr fontId="4" type="noConversion"/>
  </si>
  <si>
    <t>보상완료</t>
    <phoneticPr fontId="3" type="noConversion"/>
  </si>
  <si>
    <t>1451-2</t>
    <phoneticPr fontId="3" type="noConversion"/>
  </si>
  <si>
    <t>전라남도 교육감</t>
    <phoneticPr fontId="14" type="noConversion"/>
  </si>
  <si>
    <t>1442-11</t>
  </si>
  <si>
    <t>부산광역시 동구 좌천로 61(좌천동)</t>
    <phoneticPr fontId="4" type="noConversion"/>
  </si>
  <si>
    <t>전라남도 여수시 율촌면 살구정길  30</t>
    <phoneticPr fontId="4" type="noConversion"/>
  </si>
  <si>
    <t>경상남도 김해시 내덕로4번길 3-12</t>
    <phoneticPr fontId="4" type="noConversion"/>
  </si>
  <si>
    <t>양월금</t>
    <phoneticPr fontId="3" type="noConversion"/>
  </si>
  <si>
    <t>변현태</t>
    <phoneticPr fontId="3" type="noConversion"/>
  </si>
  <si>
    <t>유순이</t>
    <phoneticPr fontId="3" type="noConversion"/>
  </si>
  <si>
    <t>위평량</t>
    <phoneticPr fontId="3" type="noConversion"/>
  </si>
  <si>
    <t>주선숙</t>
    <phoneticPr fontId="3" type="noConversion"/>
  </si>
  <si>
    <t>위찬석</t>
    <phoneticPr fontId="3" type="noConversion"/>
  </si>
  <si>
    <t>장흥위씨청룡공파종중</t>
    <phoneticPr fontId="3" type="noConversion"/>
  </si>
  <si>
    <t>박병기</t>
    <phoneticPr fontId="3" type="noConversion"/>
  </si>
  <si>
    <t>심대형</t>
    <phoneticPr fontId="3" type="noConversion"/>
  </si>
  <si>
    <t>위영옥
위연실
위미경
위미자</t>
    <phoneticPr fontId="3" type="noConversion"/>
  </si>
  <si>
    <t>허흔태</t>
    <phoneticPr fontId="3" type="noConversion"/>
  </si>
  <si>
    <t>위윤엽
위유량</t>
    <phoneticPr fontId="3" type="noConversion"/>
  </si>
  <si>
    <t>위흥량</t>
    <phoneticPr fontId="3" type="noConversion"/>
  </si>
  <si>
    <t>변종성</t>
    <phoneticPr fontId="3" type="noConversion"/>
  </si>
  <si>
    <t>이순훈</t>
    <phoneticPr fontId="14" type="noConversion"/>
  </si>
  <si>
    <t>김보경</t>
    <phoneticPr fontId="14" type="noConversion"/>
  </si>
  <si>
    <t>위해은</t>
    <phoneticPr fontId="14" type="noConversion"/>
  </si>
  <si>
    <t>손규철</t>
    <phoneticPr fontId="14" type="noConversion"/>
  </si>
  <si>
    <t>위평권</t>
    <phoneticPr fontId="14" type="noConversion"/>
  </si>
  <si>
    <t>김영심</t>
    <phoneticPr fontId="14" type="noConversion"/>
  </si>
  <si>
    <t>김주태
채명진
이영자
이형수</t>
    <phoneticPr fontId="14" type="noConversion"/>
  </si>
  <si>
    <t>이종필
임연숙</t>
    <phoneticPr fontId="14" type="noConversion"/>
  </si>
  <si>
    <t>박양금</t>
    <phoneticPr fontId="14" type="noConversion"/>
  </si>
  <si>
    <t>장해숙</t>
    <phoneticPr fontId="14" type="noConversion"/>
  </si>
  <si>
    <t>김용길</t>
    <phoneticPr fontId="14" type="noConversion"/>
  </si>
  <si>
    <t>정찬준</t>
    <phoneticPr fontId="14" type="noConversion"/>
  </si>
  <si>
    <t>여천농업협동조합</t>
    <phoneticPr fontId="14" type="noConversion"/>
  </si>
  <si>
    <t>양금열</t>
    <phoneticPr fontId="14" type="noConversion"/>
  </si>
  <si>
    <t>이선미
정필기</t>
    <phoneticPr fontId="14" type="noConversion"/>
  </si>
  <si>
    <t>박해윤</t>
    <phoneticPr fontId="14" type="noConversion"/>
  </si>
  <si>
    <t>이치성</t>
    <phoneticPr fontId="14" type="noConversion"/>
  </si>
  <si>
    <t>박옥희
박미라</t>
    <phoneticPr fontId="14" type="noConversion"/>
  </si>
  <si>
    <t>김강수</t>
    <phoneticPr fontId="14" type="noConversion"/>
  </si>
  <si>
    <t>장동수</t>
    <phoneticPr fontId="14" type="noConversion"/>
  </si>
  <si>
    <t>고종수</t>
    <phoneticPr fontId="14" type="noConversion"/>
  </si>
  <si>
    <t>김세훈</t>
    <phoneticPr fontId="14" type="noConversion"/>
  </si>
  <si>
    <t>정종범</t>
    <phoneticPr fontId="14" type="noConversion"/>
  </si>
  <si>
    <t>정철호</t>
    <phoneticPr fontId="14" type="noConversion"/>
  </si>
  <si>
    <t>박기연
박시현</t>
    <phoneticPr fontId="14" type="noConversion"/>
  </si>
  <si>
    <t>양정자</t>
    <phoneticPr fontId="14" type="noConversion"/>
  </si>
  <si>
    <t>정보상</t>
    <phoneticPr fontId="14" type="noConversion"/>
  </si>
  <si>
    <t>변흥석</t>
    <phoneticPr fontId="14" type="noConversion"/>
  </si>
  <si>
    <t>위종량
백형운
백형수</t>
    <phoneticPr fontId="14" type="noConversion"/>
  </si>
  <si>
    <t>박길석</t>
    <phoneticPr fontId="14" type="noConversion"/>
  </si>
  <si>
    <t>위득량
위수정
위계반</t>
    <phoneticPr fontId="14" type="noConversion"/>
  </si>
  <si>
    <t>위꼐은</t>
    <phoneticPr fontId="14" type="noConversion"/>
  </si>
  <si>
    <t>허일균</t>
    <phoneticPr fontId="14" type="noConversion"/>
  </si>
  <si>
    <t>최귀수</t>
    <phoneticPr fontId="14" type="noConversion"/>
  </si>
  <si>
    <t>이한상</t>
    <phoneticPr fontId="14" type="noConversion"/>
  </si>
  <si>
    <t>강월신
윤기종</t>
    <phoneticPr fontId="14" type="noConversion"/>
  </si>
  <si>
    <t>서영자</t>
    <phoneticPr fontId="14" type="noConversion"/>
  </si>
  <si>
    <t>주재수</t>
    <phoneticPr fontId="14" type="noConversion"/>
  </si>
  <si>
    <t>주경열</t>
    <phoneticPr fontId="14" type="noConversion"/>
  </si>
  <si>
    <t>김정애
이회숙</t>
    <phoneticPr fontId="14" type="noConversion"/>
  </si>
  <si>
    <t>김현옥
정순미</t>
    <phoneticPr fontId="3" type="noConversion"/>
  </si>
  <si>
    <t>주문수
주재봉</t>
    <phoneticPr fontId="4" type="noConversion"/>
  </si>
  <si>
    <t>류금자</t>
    <phoneticPr fontId="4" type="noConversion"/>
  </si>
  <si>
    <t>채규연</t>
    <phoneticPr fontId="4" type="noConversion"/>
  </si>
  <si>
    <t>지경심</t>
    <phoneticPr fontId="3" type="noConversion"/>
  </si>
  <si>
    <t>이봉식</t>
    <phoneticPr fontId="3" type="noConversion"/>
  </si>
  <si>
    <t>박연덕
최연자</t>
    <phoneticPr fontId="4" type="noConversion"/>
  </si>
  <si>
    <t>조상숙</t>
    <phoneticPr fontId="4" type="noConversion"/>
  </si>
  <si>
    <t>김영진
김영희</t>
    <phoneticPr fontId="4" type="noConversion"/>
  </si>
  <si>
    <t>주선명</t>
    <phoneticPr fontId="4" type="noConversion"/>
  </si>
  <si>
    <t>강경희
정수용
정성용</t>
    <phoneticPr fontId="4" type="noConversion"/>
  </si>
  <si>
    <t>박종환</t>
    <phoneticPr fontId="4" type="noConversion"/>
  </si>
  <si>
    <t>정재균</t>
    <phoneticPr fontId="4" type="noConversion"/>
  </si>
  <si>
    <t>농업회사법인산하유한회사</t>
    <phoneticPr fontId="4" type="noConversion"/>
  </si>
  <si>
    <t>정태근</t>
    <phoneticPr fontId="4" type="noConversion"/>
  </si>
  <si>
    <t>김영일</t>
    <phoneticPr fontId="4" type="noConversion"/>
  </si>
  <si>
    <t>오종례</t>
    <phoneticPr fontId="4" type="noConversion"/>
  </si>
  <si>
    <t>정운하
정은영
정현진
정현숙
정경민</t>
    <phoneticPr fontId="4" type="noConversion"/>
  </si>
  <si>
    <t>안상길
성미자</t>
    <phoneticPr fontId="4" type="noConversion"/>
  </si>
  <si>
    <t>이금자</t>
    <phoneticPr fontId="4" type="noConversion"/>
  </si>
  <si>
    <t>김미화</t>
    <phoneticPr fontId="4" type="noConversion"/>
  </si>
  <si>
    <t>김주식
김화식</t>
    <phoneticPr fontId="4" type="noConversion"/>
  </si>
  <si>
    <t>최효주
최양자</t>
    <phoneticPr fontId="4" type="noConversion"/>
  </si>
  <si>
    <t>정달막</t>
    <phoneticPr fontId="4" type="noConversion"/>
  </si>
  <si>
    <t>최재형</t>
    <phoneticPr fontId="4" type="noConversion"/>
  </si>
  <si>
    <t>박진철</t>
    <phoneticPr fontId="4" type="noConversion"/>
  </si>
  <si>
    <t>이봉식</t>
    <phoneticPr fontId="4" type="noConversion"/>
  </si>
  <si>
    <t>지종구</t>
    <phoneticPr fontId="4" type="noConversion"/>
  </si>
  <si>
    <t>김동신</t>
    <phoneticPr fontId="4" type="noConversion"/>
  </si>
  <si>
    <t>전도옥</t>
    <phoneticPr fontId="4" type="noConversion"/>
  </si>
  <si>
    <t>김연자</t>
    <phoneticPr fontId="4" type="noConversion"/>
  </si>
  <si>
    <t>주건채</t>
    <phoneticPr fontId="4" type="noConversion"/>
  </si>
  <si>
    <t>김영모</t>
    <phoneticPr fontId="4" type="noConversion"/>
  </si>
  <si>
    <t>박안심</t>
    <phoneticPr fontId="4" type="noConversion"/>
  </si>
  <si>
    <t>양재승 010-9435-9251</t>
    <phoneticPr fontId="3" type="noConversion"/>
  </si>
  <si>
    <t>정영화 010-8623-1174</t>
    <phoneticPr fontId="3" type="noConversion"/>
  </si>
  <si>
    <t>박홍선 010-3622-0707</t>
    <phoneticPr fontId="3" type="noConversion"/>
  </si>
  <si>
    <t>이은숙 010-7720-9258</t>
    <phoneticPr fontId="3" type="noConversion"/>
  </si>
  <si>
    <t>박홍연 010-5593-5752</t>
    <phoneticPr fontId="3" type="noConversion"/>
  </si>
  <si>
    <t>뽕나무</t>
    <phoneticPr fontId="3" type="noConversion"/>
  </si>
  <si>
    <t>주</t>
    <phoneticPr fontId="3" type="noConversion"/>
  </si>
  <si>
    <t>휴업4개월</t>
    <phoneticPr fontId="3" type="noConversion"/>
  </si>
  <si>
    <t>율촌천 하천재해예방사업 영농손실조서</t>
    <phoneticPr fontId="4" type="noConversion"/>
  </si>
  <si>
    <t>편입
지번</t>
    <phoneticPr fontId="4" type="noConversion"/>
  </si>
  <si>
    <t>면  적</t>
    <phoneticPr fontId="4" type="noConversion"/>
  </si>
  <si>
    <t>답</t>
    <phoneticPr fontId="4" type="noConversion"/>
  </si>
  <si>
    <t>구분</t>
    <phoneticPr fontId="3" type="noConversion"/>
  </si>
  <si>
    <t>보상대상(사유지)</t>
    <phoneticPr fontId="3" type="noConversion"/>
  </si>
  <si>
    <t>필지</t>
    <phoneticPr fontId="3" type="noConversion"/>
  </si>
  <si>
    <t>지급금액</t>
    <phoneticPr fontId="3" type="noConversion"/>
  </si>
  <si>
    <t>가압류
압류</t>
    <phoneticPr fontId="4" type="noConversion"/>
  </si>
  <si>
    <t>박경현
전수용</t>
    <phoneticPr fontId="4" type="noConversion"/>
  </si>
  <si>
    <t>한호수
김대환</t>
    <phoneticPr fontId="4" type="noConversion"/>
  </si>
  <si>
    <t>위선복
김정엽
김정숙
김석자
김순금
김경자
김성택</t>
    <phoneticPr fontId="4" type="noConversion"/>
  </si>
  <si>
    <t>소계</t>
    <phoneticPr fontId="3" type="noConversion"/>
  </si>
  <si>
    <t>비고</t>
    <phoneticPr fontId="3" type="noConversion"/>
  </si>
  <si>
    <t>1</t>
    <phoneticPr fontId="3" type="noConversion"/>
  </si>
  <si>
    <t>2</t>
    <phoneticPr fontId="3" type="noConversion"/>
  </si>
  <si>
    <t>3</t>
    <phoneticPr fontId="3" type="noConversion"/>
  </si>
  <si>
    <t>4</t>
    <phoneticPr fontId="3" type="noConversion"/>
  </si>
  <si>
    <t>5</t>
    <phoneticPr fontId="3" type="noConversion"/>
  </si>
  <si>
    <t>6</t>
    <phoneticPr fontId="3" type="noConversion"/>
  </si>
  <si>
    <t>7</t>
    <phoneticPr fontId="3" type="noConversion"/>
  </si>
  <si>
    <t>8</t>
    <phoneticPr fontId="3" type="noConversion"/>
  </si>
  <si>
    <t>9</t>
    <phoneticPr fontId="3" type="noConversion"/>
  </si>
  <si>
    <t>10</t>
    <phoneticPr fontId="3" type="noConversion"/>
  </si>
  <si>
    <t>11</t>
    <phoneticPr fontId="3" type="noConversion"/>
  </si>
  <si>
    <t>12</t>
    <phoneticPr fontId="3" type="noConversion"/>
  </si>
  <si>
    <t>13</t>
    <phoneticPr fontId="3" type="noConversion"/>
  </si>
  <si>
    <t>14</t>
    <phoneticPr fontId="3" type="noConversion"/>
  </si>
  <si>
    <t>15</t>
    <phoneticPr fontId="3" type="noConversion"/>
  </si>
  <si>
    <t>16</t>
    <phoneticPr fontId="3" type="noConversion"/>
  </si>
  <si>
    <t>17</t>
    <phoneticPr fontId="3" type="noConversion"/>
  </si>
  <si>
    <t>18</t>
    <phoneticPr fontId="3" type="noConversion"/>
  </si>
  <si>
    <t>20</t>
    <phoneticPr fontId="3" type="noConversion"/>
  </si>
  <si>
    <t>22</t>
    <phoneticPr fontId="3" type="noConversion"/>
  </si>
  <si>
    <t>23</t>
    <phoneticPr fontId="3" type="noConversion"/>
  </si>
  <si>
    <t>24</t>
    <phoneticPr fontId="3" type="noConversion"/>
  </si>
  <si>
    <t>25</t>
    <phoneticPr fontId="3" type="noConversion"/>
  </si>
  <si>
    <t>26</t>
    <phoneticPr fontId="3" type="noConversion"/>
  </si>
  <si>
    <t>27</t>
    <phoneticPr fontId="3" type="noConversion"/>
  </si>
  <si>
    <t>28</t>
    <phoneticPr fontId="3" type="noConversion"/>
  </si>
  <si>
    <t>29</t>
    <phoneticPr fontId="3" type="noConversion"/>
  </si>
  <si>
    <t>30</t>
    <phoneticPr fontId="3" type="noConversion"/>
  </si>
  <si>
    <t>31</t>
    <phoneticPr fontId="3" type="noConversion"/>
  </si>
  <si>
    <t>32</t>
    <phoneticPr fontId="3" type="noConversion"/>
  </si>
  <si>
    <t>1409-7</t>
    <phoneticPr fontId="3" type="noConversion"/>
  </si>
  <si>
    <t>답</t>
    <phoneticPr fontId="3" type="noConversion"/>
  </si>
  <si>
    <t>1409-19</t>
    <phoneticPr fontId="3" type="noConversion"/>
  </si>
  <si>
    <t>1573-10</t>
    <phoneticPr fontId="3" type="noConversion"/>
  </si>
  <si>
    <t>답</t>
    <phoneticPr fontId="3" type="noConversion"/>
  </si>
  <si>
    <t>1573-28</t>
    <phoneticPr fontId="3" type="noConversion"/>
  </si>
  <si>
    <t>율촌천 하천재해예방사업 편입토지조서</t>
    <phoneticPr fontId="3" type="noConversion"/>
  </si>
  <si>
    <t>19</t>
    <phoneticPr fontId="3" type="noConversion"/>
  </si>
  <si>
    <t>21</t>
    <phoneticPr fontId="3" type="noConversion"/>
  </si>
  <si>
    <t>수목울타리</t>
    <phoneticPr fontId="4" type="noConversion"/>
  </si>
  <si>
    <t>10(L)*2.0(H)</t>
  </si>
  <si>
    <t>느티나무</t>
    <phoneticPr fontId="4" type="noConversion"/>
  </si>
  <si>
    <t>H6</t>
    <phoneticPr fontId="4" type="noConversion"/>
  </si>
  <si>
    <t>조적조
15(L)*2.0(H)</t>
  </si>
  <si>
    <t>대문</t>
    <phoneticPr fontId="4" type="noConversion"/>
  </si>
  <si>
    <t>철재</t>
  </si>
  <si>
    <t>969-1</t>
    <phoneticPr fontId="4" type="noConversion"/>
  </si>
  <si>
    <t>가추</t>
    <phoneticPr fontId="4" type="noConversion"/>
  </si>
  <si>
    <t>조적 스레이트지붕
((1.0+1.8)*6.8)/2</t>
    <phoneticPr fontId="21" type="noConversion"/>
  </si>
  <si>
    <t>L:1.5m</t>
  </si>
  <si>
    <t>조명등</t>
    <phoneticPr fontId="4" type="noConversion"/>
  </si>
  <si>
    <t>5.0(L)*1.8(H)</t>
    <phoneticPr fontId="4" type="noConversion"/>
  </si>
  <si>
    <t>콘크리트
(2.0*4.0)</t>
    <phoneticPr fontId="4" type="noConversion"/>
  </si>
  <si>
    <t>화단</t>
    <phoneticPr fontId="4" type="noConversion"/>
  </si>
  <si>
    <t>비파나무</t>
    <phoneticPr fontId="4" type="noConversion"/>
  </si>
  <si>
    <t>철쭉</t>
    <phoneticPr fontId="4" type="noConversion"/>
  </si>
  <si>
    <t>소계</t>
    <phoneticPr fontId="3" type="noConversion"/>
  </si>
  <si>
    <t>32건</t>
    <phoneticPr fontId="3" type="noConversion"/>
  </si>
  <si>
    <t>14</t>
    <phoneticPr fontId="4" type="noConversion"/>
  </si>
  <si>
    <t>미상</t>
    <phoneticPr fontId="21" type="noConversion"/>
  </si>
  <si>
    <t>-</t>
    <phoneticPr fontId="4" type="noConversion"/>
  </si>
  <si>
    <t>-</t>
    <phoneticPr fontId="3" type="noConversion"/>
  </si>
  <si>
    <t>㎡</t>
    <phoneticPr fontId="3" type="noConversion"/>
  </si>
  <si>
    <t>20건</t>
    <phoneticPr fontId="3" type="noConversion"/>
  </si>
  <si>
    <t>14건</t>
    <phoneticPr fontId="3" type="noConversion"/>
  </si>
  <si>
    <t>(5*2.5)</t>
    <phoneticPr fontId="3" type="noConversion"/>
  </si>
  <si>
    <t>강파이프
(4*3.5)</t>
    <phoneticPr fontId="3" type="noConversion"/>
  </si>
  <si>
    <t>블럭조
(94(L)*1.8(H))</t>
    <phoneticPr fontId="3" type="noConversion"/>
  </si>
  <si>
    <t>콘크리트</t>
    <phoneticPr fontId="3" type="noConversion"/>
  </si>
  <si>
    <t>L:20 2생</t>
    <phoneticPr fontId="3" type="noConversion"/>
  </si>
  <si>
    <t>大</t>
    <phoneticPr fontId="3" type="noConversion"/>
  </si>
  <si>
    <t>광나무</t>
    <phoneticPr fontId="3" type="noConversion"/>
  </si>
  <si>
    <t>조적조 슬라브지붕
(10.5*17.7)-(10.5*2.2)</t>
    <phoneticPr fontId="3" type="noConversion"/>
  </si>
  <si>
    <t>㎡</t>
    <phoneticPr fontId="3" type="noConversion"/>
  </si>
  <si>
    <t>조적조 슬라브지붕
(4.0*2.8)</t>
    <phoneticPr fontId="3" type="noConversion"/>
  </si>
  <si>
    <t>조립식판넬
(9.5*4.8)</t>
    <phoneticPr fontId="3" type="noConversion"/>
  </si>
  <si>
    <t>사무실</t>
    <phoneticPr fontId="3" type="noConversion"/>
  </si>
  <si>
    <t>철재 판넬지붕
(4.0*2.5)</t>
    <phoneticPr fontId="3" type="noConversion"/>
  </si>
  <si>
    <t>(9.0*3.0)</t>
    <phoneticPr fontId="3" type="noConversion"/>
  </si>
  <si>
    <t>창고
(4.4*3.1)</t>
    <phoneticPr fontId="3" type="noConversion"/>
  </si>
  <si>
    <t>식재료보관창고
(3.0*6.0)</t>
    <phoneticPr fontId="3" type="noConversion"/>
  </si>
  <si>
    <t>철재 강판지붕
(6.2*4.2)</t>
    <phoneticPr fontId="3" type="noConversion"/>
  </si>
  <si>
    <t>목재 합판지붕
(4.8*2.3)</t>
    <phoneticPr fontId="3" type="noConversion"/>
  </si>
  <si>
    <t>콘크리트 20단 W:1.0</t>
    <phoneticPr fontId="3" type="noConversion"/>
  </si>
  <si>
    <t>철재 판넬지붕
(9.0*1.5)</t>
    <phoneticPr fontId="3" type="noConversion"/>
  </si>
  <si>
    <t>FRP 3톤</t>
    <phoneticPr fontId="3" type="noConversion"/>
  </si>
  <si>
    <t>철재 판넬지붕</t>
    <phoneticPr fontId="3" type="noConversion"/>
  </si>
  <si>
    <t>화덕</t>
    <phoneticPr fontId="3" type="noConversion"/>
  </si>
  <si>
    <t>목재합판
(2.0*2.2)</t>
    <phoneticPr fontId="3" type="noConversion"/>
  </si>
  <si>
    <t>관정</t>
    <phoneticPr fontId="3" type="noConversion"/>
  </si>
  <si>
    <t>조적조
(8.5*1.2) H:0.5</t>
    <phoneticPr fontId="3" type="noConversion"/>
  </si>
  <si>
    <t>조적조
(7.5*1.5) H:0.5</t>
    <phoneticPr fontId="3" type="noConversion"/>
  </si>
  <si>
    <t>조적조
(3.0*0.5) H:0.5</t>
    <phoneticPr fontId="3" type="noConversion"/>
  </si>
  <si>
    <t>조적조
(1.0*0.5) H:0.5</t>
    <phoneticPr fontId="3" type="noConversion"/>
  </si>
  <si>
    <t>철재 H:4.0</t>
    <phoneticPr fontId="3" type="noConversion"/>
  </si>
  <si>
    <t>H:5.0</t>
    <phoneticPr fontId="3" type="noConversion"/>
  </si>
  <si>
    <t>홍매화</t>
    <phoneticPr fontId="3" type="noConversion"/>
  </si>
  <si>
    <t>H:1.0</t>
    <phoneticPr fontId="3" type="noConversion"/>
  </si>
  <si>
    <t>R:30</t>
    <phoneticPr fontId="3" type="noConversion"/>
  </si>
  <si>
    <t>R:20</t>
    <phoneticPr fontId="3" type="noConversion"/>
  </si>
  <si>
    <t>R:10</t>
    <phoneticPr fontId="3" type="noConversion"/>
  </si>
  <si>
    <t>향나무</t>
    <phoneticPr fontId="3" type="noConversion"/>
  </si>
  <si>
    <t>R:35</t>
    <phoneticPr fontId="3" type="noConversion"/>
  </si>
  <si>
    <t>R:60</t>
    <phoneticPr fontId="3" type="noConversion"/>
  </si>
  <si>
    <t>H:3.0</t>
    <phoneticPr fontId="3" type="noConversion"/>
  </si>
  <si>
    <t>사철울타리</t>
    <phoneticPr fontId="3" type="noConversion"/>
  </si>
  <si>
    <t>H:2.5</t>
    <phoneticPr fontId="3" type="noConversion"/>
  </si>
  <si>
    <t>매실나무</t>
    <phoneticPr fontId="3" type="noConversion"/>
  </si>
  <si>
    <t>감나무</t>
    <phoneticPr fontId="3" type="noConversion"/>
  </si>
  <si>
    <t>R:50</t>
    <phoneticPr fontId="3" type="noConversion"/>
  </si>
  <si>
    <t>R:25</t>
    <phoneticPr fontId="3" type="noConversion"/>
  </si>
  <si>
    <t>R:15</t>
    <phoneticPr fontId="3" type="noConversion"/>
  </si>
  <si>
    <t>측백나무</t>
    <phoneticPr fontId="3" type="noConversion"/>
  </si>
  <si>
    <t>청목</t>
    <phoneticPr fontId="3" type="noConversion"/>
  </si>
  <si>
    <t>콘크리트
(2.5*8.0)</t>
    <phoneticPr fontId="3" type="noConversion"/>
  </si>
  <si>
    <t>주</t>
    <phoneticPr fontId="3" type="noConversion"/>
  </si>
  <si>
    <t>위*숙</t>
    <phoneticPr fontId="4" type="noConversion"/>
  </si>
  <si>
    <t>이*민</t>
    <phoneticPr fontId="4" type="noConversion"/>
  </si>
  <si>
    <t>박*준</t>
    <phoneticPr fontId="4" type="noConversion"/>
  </si>
  <si>
    <t>위*주</t>
    <phoneticPr fontId="4" type="noConversion"/>
  </si>
  <si>
    <t>박*선</t>
    <phoneticPr fontId="4" type="noConversion"/>
  </si>
  <si>
    <t>강*태</t>
    <phoneticPr fontId="4" type="noConversion"/>
  </si>
  <si>
    <t>강*철</t>
    <phoneticPr fontId="4" type="noConversion"/>
  </si>
  <si>
    <t>최*하</t>
    <phoneticPr fontId="4" type="noConversion"/>
  </si>
  <si>
    <t>배*주</t>
    <phoneticPr fontId="4" type="noConversion"/>
  </si>
  <si>
    <t>윤*미</t>
    <phoneticPr fontId="3" type="noConversion"/>
  </si>
  <si>
    <t>김*철</t>
    <phoneticPr fontId="3" type="noConversion"/>
  </si>
  <si>
    <t>광주광역시 광산구 운남동 ***-*
주공아파트 ***-***</t>
    <phoneticPr fontId="4" type="noConversion"/>
  </si>
  <si>
    <t>서울특별시 양천구 신월동 ***-*
동방아파트 ***</t>
    <phoneticPr fontId="4" type="noConversion"/>
  </si>
  <si>
    <t>전라남도 여수시 율촌면 살구정길 **-*</t>
    <phoneticPr fontId="4" type="noConversion"/>
  </si>
  <si>
    <t>전라남도 여수시 율촌면 산수리 ***-*</t>
    <phoneticPr fontId="4" type="noConversion"/>
  </si>
  <si>
    <t>전라남도 여수시 율촌면 살구정길 **-*</t>
    <phoneticPr fontId="14" type="noConversion"/>
  </si>
  <si>
    <t>경상남도 함양군 휴천면 산두길 **</t>
    <phoneticPr fontId="4" type="noConversion"/>
  </si>
  <si>
    <t>부산광역시 부산진구 중앙대로666번길 **, 
에이동 ****호(부전동, 더샵센트럴스타)</t>
    <phoneticPr fontId="4" type="noConversion"/>
  </si>
  <si>
    <t>전라남도 여수시 율촌면 여순로 ****,
***동 ***호(동양엔파트)</t>
    <phoneticPr fontId="4" type="noConversion"/>
  </si>
  <si>
    <t>전라남도 여순리 율촌면 여순로 ****,
***동 ***호(동양엔파트)</t>
    <phoneticPr fontId="4" type="noConversion"/>
  </si>
  <si>
    <t>부산광역시 금정구 금강로 ***(장전동)</t>
    <phoneticPr fontId="4" type="noConversion"/>
  </si>
  <si>
    <t xml:space="preserve"> 경기도 부천시 원미구 상동 ***
 반달마을 ****-****</t>
    <phoneticPr fontId="4" type="noConversion"/>
  </si>
  <si>
    <t xml:space="preserve"> 경기도 부천시 원미구 상동 ***
 반달마을 ****동 ****호</t>
    <phoneticPr fontId="4" type="noConversion"/>
  </si>
  <si>
    <t>위*호</t>
    <phoneticPr fontId="4" type="noConversion"/>
  </si>
  <si>
    <t>배*진</t>
    <phoneticPr fontId="4" type="noConversion"/>
  </si>
  <si>
    <t>위*량</t>
    <phoneticPr fontId="4" type="noConversion"/>
  </si>
  <si>
    <t>위*숙外4인</t>
    <phoneticPr fontId="21" type="noConversion"/>
  </si>
  <si>
    <t>위*량</t>
    <phoneticPr fontId="3" type="noConversion"/>
  </si>
  <si>
    <t>위*량外3인</t>
    <phoneticPr fontId="21" type="noConversion"/>
  </si>
  <si>
    <t>박*석</t>
    <phoneticPr fontId="4" type="noConversion"/>
  </si>
  <si>
    <t>최*영</t>
    <phoneticPr fontId="4" type="noConversion"/>
  </si>
  <si>
    <t>서*홍</t>
    <phoneticPr fontId="4" type="noConversion"/>
  </si>
  <si>
    <t>주식회사 **물류</t>
    <phoneticPr fontId="4" type="noConversion"/>
  </si>
  <si>
    <t>윤*순</t>
    <phoneticPr fontId="21" type="noConversion"/>
  </si>
  <si>
    <t>배*주</t>
    <phoneticPr fontId="3" type="noConversion"/>
  </si>
  <si>
    <t>김*구</t>
    <phoneticPr fontId="4" type="noConversion"/>
  </si>
  <si>
    <t>이*평</t>
    <phoneticPr fontId="3" type="noConversion"/>
  </si>
  <si>
    <t>전라남도 여수시 율촌면 동산개길 **-*</t>
    <phoneticPr fontId="3" type="noConversion"/>
  </si>
  <si>
    <t>전라남도 여수시 율촌면 율촌로 **-*</t>
    <phoneticPr fontId="3" type="noConversion"/>
  </si>
  <si>
    <t>전라남도 여수시 율촌면 율촌로 ***-*</t>
    <phoneticPr fontId="4" type="noConversion"/>
  </si>
  <si>
    <t>전라남도 여수시 율촌면 신청길 **</t>
    <phoneticPr fontId="4" type="noConversion"/>
  </si>
  <si>
    <t>전라남도 여수시 율촌면 신정길 **</t>
    <phoneticPr fontId="4" type="noConversion"/>
  </si>
  <si>
    <t>전라남도 여수시 율촌면 산수길 **</t>
    <phoneticPr fontId="4" type="noConversion"/>
  </si>
  <si>
    <t>서울특별시 송파구 송이로31길 56,
*동 ****호(문정동, 문정시영아파트)</t>
    <phoneticPr fontId="4" type="noConversion"/>
  </si>
  <si>
    <t>위*천</t>
    <phoneticPr fontId="3" type="noConversion"/>
  </si>
  <si>
    <t>위*호</t>
    <phoneticPr fontId="14" type="noConversion"/>
  </si>
  <si>
    <t>배*진</t>
    <phoneticPr fontId="14" type="noConversion"/>
  </si>
  <si>
    <t>위*량</t>
    <phoneticPr fontId="14" type="noConversion"/>
  </si>
  <si>
    <t>위*추</t>
    <phoneticPr fontId="4" type="noConversion"/>
  </si>
  <si>
    <t>박*관</t>
    <phoneticPr fontId="3" type="noConversion"/>
  </si>
  <si>
    <t>유*심</t>
    <phoneticPr fontId="3" type="noConversion"/>
  </si>
  <si>
    <t>최*열</t>
    <phoneticPr fontId="4" type="noConversion"/>
  </si>
  <si>
    <t>백*인</t>
    <phoneticPr fontId="4" type="noConversion"/>
  </si>
  <si>
    <t>양*승</t>
    <phoneticPr fontId="4" type="noConversion"/>
  </si>
  <si>
    <t>주식회사
**물류</t>
    <phoneticPr fontId="4" type="noConversion"/>
  </si>
  <si>
    <t>김*업</t>
    <phoneticPr fontId="4" type="noConversion"/>
  </si>
  <si>
    <t>장*영</t>
    <phoneticPr fontId="4" type="noConversion"/>
  </si>
  <si>
    <t>배*주</t>
    <phoneticPr fontId="3" type="noConversion"/>
  </si>
  <si>
    <t>김*배</t>
    <phoneticPr fontId="3" type="noConversion"/>
  </si>
  <si>
    <t>박*순</t>
    <phoneticPr fontId="3" type="noConversion"/>
  </si>
  <si>
    <t>전라남도 영광군 낙월면 송이길 *-**</t>
    <phoneticPr fontId="3" type="noConversion"/>
  </si>
  <si>
    <t>광주광역시 북구 본촌마을길 157-22, ***동 ***호(본촌동, 힐스테이트 본촌)</t>
    <phoneticPr fontId="14" type="noConversion"/>
  </si>
  <si>
    <t>경상남도 창원시 진해구 풍호로 17,
 ***호 (풍호동, 여명빌라)</t>
    <phoneticPr fontId="14" type="noConversion"/>
  </si>
  <si>
    <t>서울특별시 노원구 한글비석로46가길 34, 
**동 ****호 (상계동, 한신아파트)</t>
    <phoneticPr fontId="4" type="noConversion"/>
  </si>
  <si>
    <t>여천군 율촌면 산수리 ***</t>
    <phoneticPr fontId="4" type="noConversion"/>
  </si>
  <si>
    <t>전라남도 여수시 율촌면 산수길 **-*</t>
    <phoneticPr fontId="4" type="noConversion"/>
  </si>
  <si>
    <t>전라남도 여수시 율촌면 왕바위길 ***</t>
    <phoneticPr fontId="4" type="noConversion"/>
  </si>
  <si>
    <t>전라남도 여수시 율촌면 수전길 **</t>
    <phoneticPr fontId="4" type="noConversion"/>
  </si>
  <si>
    <t>전라남도 여수시 율촌면 해룡로 **-**</t>
    <phoneticPr fontId="4" type="noConversion"/>
  </si>
  <si>
    <t>전라남도 여수시 율촌면 월산리 ***</t>
    <phoneticPr fontId="4" type="noConversion"/>
  </si>
  <si>
    <t>여천군 율촌면 조화리 ***</t>
    <phoneticPr fontId="4" type="noConversion"/>
  </si>
  <si>
    <t>전라남도 여수시 율촌면 율촌로 **-*</t>
    <phoneticPr fontId="4" type="noConversion"/>
  </si>
  <si>
    <t>전라남도 여수시 율촌면 동산개길 **-*</t>
    <phoneticPr fontId="4" type="noConversion"/>
  </si>
  <si>
    <t>전라남도 순천시 해룡면 좌야로 ***-**
***동 ***호(중흥에스클래스 *단지)</t>
    <phoneticPr fontId="4" type="noConversion"/>
  </si>
  <si>
    <t>전라남도 여수시 율촌면 여순로 ****,
***동 ***호(동*엔파트)</t>
    <phoneticPr fontId="4" type="noConversion"/>
  </si>
  <si>
    <t>부산광역시 남구 전포대로 **번길 **, ***동 ****호(문현동, *****아파트)</t>
    <phoneticPr fontId="4" type="noConversion"/>
  </si>
  <si>
    <t>전라남도 순천시 삼산초등길 **, ***동 ****호（매곡동, *** *****）</t>
    <phoneticPr fontId="4" type="noConversion"/>
  </si>
  <si>
    <t>광주광역시 북구 본촌마을길 ***-**, ***동 ***호</t>
    <phoneticPr fontId="4" type="noConversion"/>
  </si>
  <si>
    <t>경상남도 창원시 진해구 풍호로 **, ***호
    (풍호동, ****)</t>
    <phoneticPr fontId="4" type="noConversion"/>
  </si>
  <si>
    <t>서울특별시 송파구 송이로**길 **,
*동 ****호(문정동, ****아파트)</t>
    <phoneticPr fontId="4" type="noConversion"/>
  </si>
  <si>
    <t>광주광역시 광산구 운남동 ***-* **아파트 ***-***</t>
    <phoneticPr fontId="4" type="noConversion"/>
  </si>
  <si>
    <t>전라남도 순천시 봉화1길 **, ***동 ***호(조례동, ****아파트)</t>
    <phoneticPr fontId="4" type="noConversion"/>
  </si>
  <si>
    <t>전라남도 순천시 해룡면 좌야로 ***-**, ***동 ***호(중흥에스-클래스 *단지)</t>
    <phoneticPr fontId="4" type="noConversion"/>
  </si>
  <si>
    <t>광주 북구 두암동 **-*, ****맨션 ***동****호</t>
    <phoneticPr fontId="4" type="noConversion"/>
  </si>
  <si>
    <t>전라남도 순천시 봉화1길 33, ***동 ***호(조례동, ****아파트)</t>
    <phoneticPr fontId="4" type="noConversion"/>
  </si>
  <si>
    <t>전라남도 순천시 신흥1길 **, ***호(남정동)</t>
    <phoneticPr fontId="4" type="noConversion"/>
  </si>
  <si>
    <t>***새마을금고</t>
    <phoneticPr fontId="4" type="noConversion"/>
  </si>
  <si>
    <t>**은행주식회사</t>
    <phoneticPr fontId="4" type="noConversion"/>
  </si>
  <si>
    <t>서울특별시 중구 통일로 ***
(충정로1가)</t>
    <phoneticPr fontId="4" type="noConversion"/>
  </si>
  <si>
    <t>전라남도 여수시 여서1로 **-*</t>
    <phoneticPr fontId="4" type="noConversion"/>
  </si>
  <si>
    <t>여수시 율촌면 율촌로 ***-*</t>
    <phoneticPr fontId="4" type="noConversion"/>
  </si>
  <si>
    <t>**농업협동조합</t>
    <phoneticPr fontId="4" type="noConversion"/>
  </si>
  <si>
    <t>전남****재단
국(여수***)</t>
    <phoneticPr fontId="4" type="noConversion"/>
  </si>
  <si>
    <t>**대구(부산광역시)</t>
    <phoneticPr fontId="4" type="noConversion"/>
  </si>
  <si>
    <t>부산광역시 해운대구 중동*로 **(중동)</t>
    <phoneticPr fontId="3" type="noConversion"/>
  </si>
  <si>
    <t>전라남도 여수시 **면 
조화리 ***-*</t>
    <phoneticPr fontId="4" type="noConversion"/>
  </si>
  <si>
    <t>전라남도 순천시 백강로 **
전라남도 여수시 좌수영로 ***-*</t>
    <phoneticPr fontId="4" type="noConversion"/>
  </si>
  <si>
    <t>인천 계양구 아나지로 ***</t>
    <phoneticPr fontId="4" type="noConversion"/>
  </si>
  <si>
    <t>인천광역시 계양구 아나지로 ***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</si>
</sst>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176" formatCode="0_);[Red]\(0\)"/>
    <numFmt numFmtId="177" formatCode="#,##0_ "/>
    <numFmt numFmtId="178" formatCode="0.0_);[Red]\(0.0\)"/>
    <numFmt numFmtId="179" formatCode="#,##0.000_ "/>
    <numFmt numFmtId="180" formatCode="_-* #,##0.0_-;\-* #,##0.0_-;_-* &quot;-&quot;_-;_-@_-"/>
    <numFmt numFmtId="181" formatCode="0_ "/>
    <numFmt numFmtId="182" formatCode="#,##0.0_ "/>
    <numFmt numFmtId="183" formatCode="_-* #,##0.00_-;\-* #,##0.00_-;_-* &quot;-&quot;_-;_-@_-"/>
    <numFmt numFmtId="184" formatCode="#,##0.0_);[Red]\(#,##0.0\)"/>
  </numFmts>
  <fonts count="5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</font>
    <font>
      <sz val="10"/>
      <color rgb="FFFF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sz val="10"/>
      <name val="맑은 고딕"/>
      <family val="3"/>
      <charset val="129"/>
      <scheme val="major"/>
    </font>
    <font>
      <sz val="8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</font>
    <font>
      <i/>
      <sz val="10"/>
      <name val="맑은 고딕"/>
      <family val="3"/>
      <charset val="129"/>
      <scheme val="major"/>
    </font>
    <font>
      <sz val="11"/>
      <color theme="1"/>
      <name val="HY헤드라인M"/>
      <family val="1"/>
      <charset val="129"/>
    </font>
    <font>
      <sz val="11"/>
      <color theme="1"/>
      <name val="맑은 고딕"/>
      <family val="2"/>
      <scheme val="minor"/>
    </font>
    <font>
      <sz val="10"/>
      <color rgb="FF000000"/>
      <name val="바탕"/>
      <family val="1"/>
      <charset val="129"/>
    </font>
    <font>
      <sz val="8"/>
      <name val="돋움"/>
      <family val="3"/>
      <charset val="129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굴림체"/>
      <family val="3"/>
      <charset val="129"/>
    </font>
    <font>
      <b/>
      <sz val="10"/>
      <color theme="1"/>
      <name val="맑은 고딕"/>
      <family val="3"/>
      <charset val="129"/>
      <scheme val="minor"/>
    </font>
    <font>
      <sz val="11"/>
      <color rgb="FF000000"/>
      <name val="돋움"/>
      <family val="3"/>
      <charset val="129"/>
    </font>
    <font>
      <b/>
      <sz val="10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  <scheme val="major"/>
    </font>
    <font>
      <sz val="10"/>
      <color theme="1"/>
      <name val="HY헤드라인M"/>
      <family val="1"/>
      <charset val="129"/>
    </font>
    <font>
      <b/>
      <sz val="11"/>
      <color theme="1"/>
      <name val="맑은 고딕"/>
      <family val="2"/>
      <scheme val="minor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b/>
      <sz val="10"/>
      <name val="맑은 고딕"/>
      <family val="3"/>
      <charset val="129"/>
      <scheme val="major"/>
    </font>
    <font>
      <sz val="10"/>
      <color rgb="FFFF0000"/>
      <name val="굴림체"/>
      <family val="3"/>
      <charset val="129"/>
    </font>
    <font>
      <sz val="9"/>
      <color rgb="FF333333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trike/>
      <sz val="10"/>
      <color theme="1"/>
      <name val="맑은 고딕"/>
      <family val="3"/>
      <charset val="129"/>
      <scheme val="major"/>
    </font>
    <font>
      <strike/>
      <sz val="10"/>
      <color theme="1"/>
      <name val="맑은 고딕"/>
      <family val="3"/>
      <charset val="129"/>
    </font>
    <font>
      <sz val="8"/>
      <color theme="1"/>
      <name val="HY헤드라인M"/>
      <family val="1"/>
      <charset val="129"/>
    </font>
    <font>
      <sz val="10"/>
      <color theme="1"/>
      <name val="맑은 고딕"/>
      <family val="2"/>
      <charset val="129"/>
      <scheme val="minor"/>
    </font>
    <font>
      <sz val="8"/>
      <color rgb="FF000000"/>
      <name val="굴림체"/>
      <family val="3"/>
      <charset val="129"/>
    </font>
    <font>
      <sz val="10"/>
      <color theme="1"/>
      <name val="맑은 고딕"/>
      <family val="2"/>
      <scheme val="minor"/>
    </font>
    <font>
      <sz val="10"/>
      <name val="맑은 고딕"/>
      <family val="2"/>
      <scheme val="minor"/>
    </font>
    <font>
      <sz val="24"/>
      <color theme="1"/>
      <name val="HY헤드라인M"/>
      <family val="1"/>
      <charset val="129"/>
    </font>
    <font>
      <sz val="24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8"/>
      <color theme="1"/>
      <name val="맑은 고딕"/>
      <family val="2"/>
      <scheme val="minor"/>
    </font>
    <font>
      <sz val="8"/>
      <color theme="1"/>
      <name val="굴림체"/>
      <family val="3"/>
      <charset val="129"/>
    </font>
    <font>
      <b/>
      <sz val="24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</font>
    <font>
      <b/>
      <sz val="12"/>
      <color theme="1"/>
      <name val="맑은 고딕"/>
      <family val="3"/>
      <charset val="129"/>
      <scheme val="minor"/>
    </font>
    <font>
      <sz val="20"/>
      <color theme="1"/>
      <name val="맑은 고딕"/>
      <family val="2"/>
      <charset val="129"/>
      <scheme val="minor"/>
    </font>
    <font>
      <sz val="20"/>
      <color theme="1"/>
      <name val="맑은 고딕"/>
      <family val="3"/>
      <charset val="129"/>
      <scheme val="minor"/>
    </font>
    <font>
      <b/>
      <sz val="22"/>
      <color theme="1"/>
      <name val="HY울릉도M"/>
      <family val="1"/>
      <charset val="129"/>
    </font>
    <font>
      <b/>
      <sz val="11"/>
      <color theme="1"/>
      <name val="HY울릉도M"/>
      <family val="1"/>
      <charset val="129"/>
    </font>
    <font>
      <sz val="16"/>
      <color theme="1"/>
      <name val="맑은 고딕"/>
      <family val="2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0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0" fillId="0" borderId="0"/>
    <xf numFmtId="0" fontId="1" fillId="0" borderId="0">
      <alignment vertical="center"/>
    </xf>
    <xf numFmtId="41" fontId="25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/>
  </cellStyleXfs>
  <cellXfs count="253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NumberFormat="1" applyAlignment="1"/>
    <xf numFmtId="0" fontId="0" fillId="0" borderId="0" xfId="0" applyFill="1" applyAlignment="1"/>
    <xf numFmtId="49" fontId="6" fillId="3" borderId="1" xfId="0" applyNumberFormat="1" applyFont="1" applyFill="1" applyBorder="1" applyAlignment="1">
      <alignment horizontal="center" vertical="center" shrinkToFit="1"/>
    </xf>
    <xf numFmtId="0" fontId="9" fillId="3" borderId="0" xfId="0" applyFont="1" applyFill="1" applyAlignment="1"/>
    <xf numFmtId="0" fontId="9" fillId="3" borderId="1" xfId="0" applyFont="1" applyFill="1" applyBorder="1" applyAlignment="1">
      <alignment horizontal="center" vertical="center"/>
    </xf>
    <xf numFmtId="49" fontId="10" fillId="3" borderId="1" xfId="0" applyNumberFormat="1" applyFont="1" applyFill="1" applyBorder="1" applyAlignment="1">
      <alignment horizontal="center" vertical="center" shrinkToFit="1"/>
    </xf>
    <xf numFmtId="49" fontId="10" fillId="3" borderId="1" xfId="0" applyNumberFormat="1" applyFont="1" applyFill="1" applyBorder="1" applyAlignment="1">
      <alignment horizontal="center" vertical="center" wrapText="1" shrinkToFit="1"/>
    </xf>
    <xf numFmtId="0" fontId="5" fillId="5" borderId="1" xfId="0" applyFont="1" applyFill="1" applyBorder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 vertical="center" shrinkToFit="1"/>
    </xf>
    <xf numFmtId="49" fontId="6" fillId="5" borderId="1" xfId="0" applyNumberFormat="1" applyFont="1" applyFill="1" applyBorder="1" applyAlignment="1">
      <alignment horizontal="center" vertical="center" wrapText="1" shrinkToFi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0" xfId="0" applyFont="1" applyFill="1" applyAlignment="1"/>
    <xf numFmtId="0" fontId="0" fillId="0" borderId="1" xfId="0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 shrinkToFit="1"/>
    </xf>
    <xf numFmtId="49" fontId="12" fillId="0" borderId="1" xfId="0" applyNumberFormat="1" applyFont="1" applyFill="1" applyBorder="1" applyAlignment="1" applyProtection="1">
      <alignment horizontal="center" vertical="center" wrapText="1"/>
    </xf>
    <xf numFmtId="49" fontId="12" fillId="3" borderId="1" xfId="0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0" fontId="5" fillId="0" borderId="0" xfId="0" applyFont="1" applyFill="1" applyAlignment="1"/>
    <xf numFmtId="0" fontId="15" fillId="0" borderId="0" xfId="0" applyFont="1" applyFill="1" applyAlignment="1"/>
    <xf numFmtId="49" fontId="16" fillId="0" borderId="1" xfId="0" applyNumberFormat="1" applyFont="1" applyFill="1" applyBorder="1" applyAlignment="1" applyProtection="1">
      <alignment horizontal="center" vertical="center" wrapText="1"/>
    </xf>
    <xf numFmtId="0" fontId="9" fillId="3" borderId="0" xfId="2" applyFont="1" applyFill="1" applyAlignment="1"/>
    <xf numFmtId="49" fontId="9" fillId="3" borderId="1" xfId="2" applyNumberFormat="1" applyFont="1" applyFill="1" applyBorder="1" applyAlignment="1" applyProtection="1">
      <alignment horizontal="center" vertical="center" wrapText="1"/>
    </xf>
    <xf numFmtId="49" fontId="1" fillId="3" borderId="1" xfId="2" applyNumberFormat="1" applyFont="1" applyFill="1" applyBorder="1" applyAlignment="1">
      <alignment horizontal="center" vertical="center" shrinkToFit="1"/>
    </xf>
    <xf numFmtId="49" fontId="17" fillId="0" borderId="1" xfId="0" applyNumberFormat="1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wrapText="1" shrinkToFit="1"/>
    </xf>
    <xf numFmtId="3" fontId="13" fillId="0" borderId="1" xfId="0" applyNumberFormat="1" applyFont="1" applyFill="1" applyBorder="1" applyAlignment="1">
      <alignment horizontal="center" vertical="center" shrinkToFit="1"/>
    </xf>
    <xf numFmtId="0" fontId="13" fillId="0" borderId="1" xfId="1" applyNumberFormat="1" applyFont="1" applyFill="1" applyBorder="1" applyAlignment="1" applyProtection="1">
      <alignment horizontal="center" vertical="center"/>
      <protection hidden="1"/>
    </xf>
    <xf numFmtId="0" fontId="13" fillId="0" borderId="1" xfId="0" applyFont="1" applyFill="1" applyBorder="1" applyAlignment="1">
      <alignment horizontal="center" vertical="center" shrinkToFit="1"/>
    </xf>
    <xf numFmtId="0" fontId="18" fillId="6" borderId="1" xfId="0" applyFont="1" applyFill="1" applyBorder="1" applyAlignment="1">
      <alignment horizontal="center" vertical="center"/>
    </xf>
    <xf numFmtId="0" fontId="9" fillId="0" borderId="0" xfId="0" applyFont="1" applyFill="1" applyAlignment="1"/>
    <xf numFmtId="178" fontId="12" fillId="4" borderId="1" xfId="1" applyNumberFormat="1" applyFont="1" applyFill="1" applyBorder="1" applyAlignment="1">
      <alignment horizontal="center" vertical="center"/>
    </xf>
    <xf numFmtId="178" fontId="10" fillId="4" borderId="1" xfId="0" applyNumberFormat="1" applyFont="1" applyFill="1" applyBorder="1" applyAlignment="1">
      <alignment horizontal="center" vertical="center" shrinkToFit="1"/>
    </xf>
    <xf numFmtId="178" fontId="11" fillId="4" borderId="1" xfId="1" applyNumberFormat="1" applyFont="1" applyFill="1" applyBorder="1" applyAlignment="1">
      <alignment horizontal="center" vertical="center"/>
    </xf>
    <xf numFmtId="178" fontId="8" fillId="5" borderId="1" xfId="1" applyNumberFormat="1" applyFont="1" applyFill="1" applyBorder="1" applyAlignment="1">
      <alignment horizontal="center" vertical="center"/>
    </xf>
    <xf numFmtId="178" fontId="11" fillId="3" borderId="1" xfId="1" applyNumberFormat="1" applyFont="1" applyFill="1" applyBorder="1" applyAlignment="1">
      <alignment horizontal="center" vertical="center"/>
    </xf>
    <xf numFmtId="178" fontId="0" fillId="3" borderId="0" xfId="1" applyNumberFormat="1" applyFont="1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8" fontId="10" fillId="3" borderId="1" xfId="0" applyNumberFormat="1" applyFont="1" applyFill="1" applyBorder="1" applyAlignment="1">
      <alignment horizontal="center" vertical="center" shrinkToFit="1"/>
    </xf>
    <xf numFmtId="0" fontId="18" fillId="6" borderId="1" xfId="0" applyFont="1" applyFill="1" applyBorder="1" applyAlignment="1">
      <alignment horizontal="center" vertical="center" wrapText="1"/>
    </xf>
    <xf numFmtId="176" fontId="10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41" fontId="10" fillId="3" borderId="1" xfId="3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180" fontId="10" fillId="3" borderId="1" xfId="3" applyNumberFormat="1" applyFont="1" applyFill="1" applyBorder="1" applyAlignment="1">
      <alignment horizontal="center" vertical="center"/>
    </xf>
    <xf numFmtId="41" fontId="12" fillId="4" borderId="1" xfId="1" applyFont="1" applyFill="1" applyBorder="1" applyAlignment="1">
      <alignment horizontal="right" vertical="center"/>
    </xf>
    <xf numFmtId="177" fontId="10" fillId="4" borderId="1" xfId="0" applyNumberFormat="1" applyFont="1" applyFill="1" applyBorder="1" applyAlignment="1">
      <alignment horizontal="right" vertical="center" shrinkToFit="1"/>
    </xf>
    <xf numFmtId="177" fontId="10" fillId="3" borderId="1" xfId="0" applyNumberFormat="1" applyFont="1" applyFill="1" applyBorder="1" applyAlignment="1">
      <alignment horizontal="right" vertical="center" shrinkToFit="1"/>
    </xf>
    <xf numFmtId="0" fontId="0" fillId="4" borderId="1" xfId="0" applyFill="1" applyBorder="1" applyAlignment="1">
      <alignment horizontal="right" vertical="center"/>
    </xf>
    <xf numFmtId="177" fontId="11" fillId="4" borderId="1" xfId="1" applyNumberFormat="1" applyFont="1" applyFill="1" applyBorder="1" applyAlignment="1">
      <alignment horizontal="right" vertical="center"/>
    </xf>
    <xf numFmtId="41" fontId="11" fillId="4" borderId="1" xfId="1" applyFont="1" applyFill="1" applyBorder="1" applyAlignment="1">
      <alignment horizontal="right" vertical="center"/>
    </xf>
    <xf numFmtId="41" fontId="8" fillId="5" borderId="1" xfId="1" applyFont="1" applyFill="1" applyBorder="1" applyAlignment="1">
      <alignment horizontal="right"/>
    </xf>
    <xf numFmtId="177" fontId="11" fillId="3" borderId="1" xfId="1" applyNumberFormat="1" applyFont="1" applyFill="1" applyBorder="1" applyAlignment="1">
      <alignment horizontal="right" vertical="center"/>
    </xf>
    <xf numFmtId="41" fontId="0" fillId="3" borderId="0" xfId="1" applyFont="1" applyFill="1" applyAlignment="1">
      <alignment horizontal="right"/>
    </xf>
    <xf numFmtId="0" fontId="12" fillId="4" borderId="1" xfId="0" applyNumberFormat="1" applyFont="1" applyFill="1" applyBorder="1" applyAlignment="1">
      <alignment horizontal="center" vertical="center" wrapText="1"/>
    </xf>
    <xf numFmtId="0" fontId="12" fillId="4" borderId="1" xfId="0" applyNumberFormat="1" applyFont="1" applyFill="1" applyBorder="1" applyAlignment="1">
      <alignment horizontal="center" vertical="center"/>
    </xf>
    <xf numFmtId="0" fontId="10" fillId="4" borderId="1" xfId="0" applyNumberFormat="1" applyFont="1" applyFill="1" applyBorder="1" applyAlignment="1">
      <alignment horizontal="center" vertical="center" shrinkToFit="1"/>
    </xf>
    <xf numFmtId="0" fontId="12" fillId="3" borderId="1" xfId="0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shrinkToFit="1"/>
    </xf>
    <xf numFmtId="0" fontId="7" fillId="5" borderId="1" xfId="0" applyNumberFormat="1" applyFont="1" applyFill="1" applyBorder="1" applyAlignment="1">
      <alignment horizontal="center" vertical="center" wrapText="1"/>
    </xf>
    <xf numFmtId="0" fontId="8" fillId="5" borderId="1" xfId="0" applyNumberFormat="1" applyFont="1" applyFill="1" applyBorder="1" applyAlignment="1">
      <alignment horizontal="center" vertical="center"/>
    </xf>
    <xf numFmtId="0" fontId="11" fillId="3" borderId="1" xfId="0" applyNumberFormat="1" applyFont="1" applyFill="1" applyBorder="1" applyAlignment="1">
      <alignment horizontal="center" vertical="center"/>
    </xf>
    <xf numFmtId="0" fontId="0" fillId="3" borderId="0" xfId="1" applyNumberFormat="1" applyFont="1" applyFill="1" applyAlignment="1"/>
    <xf numFmtId="0" fontId="0" fillId="0" borderId="0" xfId="0" applyNumberFormat="1" applyAlignment="1">
      <alignment horizontal="center" vertical="center"/>
    </xf>
    <xf numFmtId="181" fontId="0" fillId="0" borderId="0" xfId="0" applyNumberFormat="1" applyAlignment="1"/>
    <xf numFmtId="0" fontId="10" fillId="0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37" fillId="3" borderId="1" xfId="0" applyNumberFormat="1" applyFont="1" applyFill="1" applyBorder="1" applyAlignment="1">
      <alignment horizontal="center" vertical="center" shrinkToFit="1"/>
    </xf>
    <xf numFmtId="0" fontId="38" fillId="3" borderId="1" xfId="0" applyNumberFormat="1" applyFont="1" applyFill="1" applyBorder="1" applyAlignment="1">
      <alignment horizontal="center" vertical="center" wrapText="1"/>
    </xf>
    <xf numFmtId="0" fontId="37" fillId="3" borderId="1" xfId="0" applyNumberFormat="1" applyFont="1" applyFill="1" applyBorder="1" applyAlignment="1">
      <alignment horizontal="right" vertical="center" shrinkToFit="1"/>
    </xf>
    <xf numFmtId="0" fontId="38" fillId="3" borderId="1" xfId="0" applyNumberFormat="1" applyFont="1" applyFill="1" applyBorder="1" applyAlignment="1" applyProtection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 wrapText="1"/>
    </xf>
    <xf numFmtId="0" fontId="9" fillId="3" borderId="0" xfId="2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49" fontId="10" fillId="3" borderId="2" xfId="0" applyNumberFormat="1" applyFont="1" applyFill="1" applyBorder="1" applyAlignment="1">
      <alignment horizontal="center" vertical="center" shrinkToFit="1"/>
    </xf>
    <xf numFmtId="0" fontId="12" fillId="3" borderId="2" xfId="0" applyNumberFormat="1" applyFont="1" applyFill="1" applyBorder="1" applyAlignment="1">
      <alignment horizontal="center" vertical="center" wrapText="1"/>
    </xf>
    <xf numFmtId="177" fontId="10" fillId="3" borderId="2" xfId="0" applyNumberFormat="1" applyFont="1" applyFill="1" applyBorder="1" applyAlignment="1">
      <alignment horizontal="right" vertical="center" shrinkToFit="1"/>
    </xf>
    <xf numFmtId="178" fontId="10" fillId="3" borderId="2" xfId="0" applyNumberFormat="1" applyFont="1" applyFill="1" applyBorder="1" applyAlignment="1">
      <alignment horizontal="center" vertical="center" shrinkToFit="1"/>
    </xf>
    <xf numFmtId="49" fontId="10" fillId="3" borderId="2" xfId="0" applyNumberFormat="1" applyFont="1" applyFill="1" applyBorder="1" applyAlignment="1">
      <alignment horizontal="center" vertical="center" wrapText="1" shrinkToFit="1"/>
    </xf>
    <xf numFmtId="0" fontId="0" fillId="0" borderId="0" xfId="0" applyNumberFormat="1" applyBorder="1" applyAlignment="1"/>
    <xf numFmtId="0" fontId="0" fillId="0" borderId="0" xfId="0" applyBorder="1" applyAlignment="1"/>
    <xf numFmtId="0" fontId="0" fillId="3" borderId="0" xfId="1" applyNumberFormat="1" applyFont="1" applyFill="1" applyBorder="1" applyAlignment="1"/>
    <xf numFmtId="41" fontId="0" fillId="3" borderId="0" xfId="1" applyFont="1" applyFill="1" applyBorder="1" applyAlignment="1">
      <alignment horizontal="right"/>
    </xf>
    <xf numFmtId="178" fontId="0" fillId="3" borderId="0" xfId="1" applyNumberFormat="1" applyFont="1" applyFill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49" fontId="10" fillId="3" borderId="1" xfId="0" applyNumberFormat="1" applyFont="1" applyFill="1" applyBorder="1" applyAlignment="1">
      <alignment horizontal="center" vertical="center"/>
    </xf>
    <xf numFmtId="0" fontId="5" fillId="3" borderId="0" xfId="0" applyFont="1" applyFill="1" applyAlignment="1"/>
    <xf numFmtId="0" fontId="11" fillId="0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0" fillId="0" borderId="0" xfId="0" applyFont="1">
      <alignment vertical="center"/>
    </xf>
    <xf numFmtId="0" fontId="28" fillId="6" borderId="1" xfId="0" applyFont="1" applyFill="1" applyBorder="1" applyAlignment="1">
      <alignment horizontal="center" vertical="center"/>
    </xf>
    <xf numFmtId="0" fontId="28" fillId="6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 shrinkToFit="1"/>
    </xf>
    <xf numFmtId="41" fontId="10" fillId="3" borderId="1" xfId="0" applyNumberFormat="1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40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41" fontId="43" fillId="3" borderId="0" xfId="3" applyFont="1" applyFill="1" applyBorder="1" applyAlignment="1">
      <alignment horizontal="center" vertical="center"/>
    </xf>
    <xf numFmtId="0" fontId="42" fillId="0" borderId="0" xfId="0" applyFont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177" fontId="23" fillId="3" borderId="1" xfId="4" applyNumberFormat="1" applyFont="1" applyFill="1" applyBorder="1" applyAlignment="1">
      <alignment vertical="center"/>
    </xf>
    <xf numFmtId="0" fontId="30" fillId="3" borderId="1" xfId="0" applyFont="1" applyFill="1" applyBorder="1" applyAlignment="1">
      <alignment horizontal="right" vertical="center" shrinkToFit="1"/>
    </xf>
    <xf numFmtId="0" fontId="42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right" vertical="center" shrinkToFit="1"/>
    </xf>
    <xf numFmtId="177" fontId="23" fillId="0" borderId="1" xfId="4" applyNumberFormat="1" applyFont="1" applyFill="1" applyBorder="1" applyAlignment="1">
      <alignment vertical="center"/>
    </xf>
    <xf numFmtId="177" fontId="31" fillId="3" borderId="1" xfId="4" applyNumberFormat="1" applyFont="1" applyFill="1" applyBorder="1" applyAlignment="1">
      <alignment vertical="center"/>
    </xf>
    <xf numFmtId="0" fontId="42" fillId="0" borderId="1" xfId="0" applyFont="1" applyBorder="1" applyAlignment="1">
      <alignment horizontal="center" vertical="center" wrapText="1"/>
    </xf>
    <xf numFmtId="176" fontId="40" fillId="0" borderId="0" xfId="0" applyNumberFormat="1" applyFont="1" applyAlignment="1">
      <alignment horizontal="center" vertical="center"/>
    </xf>
    <xf numFmtId="0" fontId="40" fillId="0" borderId="0" xfId="0" applyFont="1" applyAlignment="1">
      <alignment horizontal="center" vertical="center" wrapText="1"/>
    </xf>
    <xf numFmtId="41" fontId="43" fillId="3" borderId="0" xfId="3" applyFont="1" applyFill="1" applyAlignment="1">
      <alignment horizontal="center" vertical="center"/>
    </xf>
    <xf numFmtId="0" fontId="45" fillId="0" borderId="0" xfId="0" applyFont="1">
      <alignment vertical="center"/>
    </xf>
    <xf numFmtId="179" fontId="31" fillId="3" borderId="1" xfId="4" applyNumberFormat="1" applyFont="1" applyFill="1" applyBorder="1" applyAlignment="1">
      <alignment horizontal="center" vertical="center" wrapText="1"/>
    </xf>
    <xf numFmtId="179" fontId="31" fillId="0" borderId="1" xfId="4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31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right" vertical="center" shrinkToFit="1"/>
    </xf>
    <xf numFmtId="177" fontId="31" fillId="0" borderId="1" xfId="4" applyNumberFormat="1" applyFont="1" applyFill="1" applyBorder="1" applyAlignment="1">
      <alignment vertical="center"/>
    </xf>
    <xf numFmtId="41" fontId="31" fillId="3" borderId="1" xfId="3" applyFont="1" applyFill="1" applyBorder="1" applyAlignment="1">
      <alignment horizontal="center" vertical="center" wrapText="1"/>
    </xf>
    <xf numFmtId="0" fontId="39" fillId="0" borderId="0" xfId="0" applyFont="1" applyAlignment="1">
      <alignment vertical="center" wrapText="1" shrinkToFit="1"/>
    </xf>
    <xf numFmtId="0" fontId="47" fillId="0" borderId="0" xfId="0" applyFont="1" applyAlignment="1">
      <alignment horizontal="center" vertical="center" wrapText="1" shrinkToFit="1"/>
    </xf>
    <xf numFmtId="0" fontId="41" fillId="0" borderId="1" xfId="0" applyFont="1" applyFill="1" applyBorder="1" applyAlignment="1">
      <alignment horizontal="center" vertical="center" wrapText="1" shrinkToFit="1"/>
    </xf>
    <xf numFmtId="0" fontId="41" fillId="3" borderId="1" xfId="0" applyFont="1" applyFill="1" applyBorder="1" applyAlignment="1">
      <alignment horizontal="center" vertical="center" wrapText="1" shrinkToFit="1"/>
    </xf>
    <xf numFmtId="0" fontId="48" fillId="3" borderId="1" xfId="0" applyFont="1" applyFill="1" applyBorder="1" applyAlignment="1">
      <alignment horizontal="center" vertical="center" wrapText="1" shrinkToFit="1"/>
    </xf>
    <xf numFmtId="0" fontId="48" fillId="0" borderId="1" xfId="0" applyFont="1" applyFill="1" applyBorder="1" applyAlignment="1">
      <alignment horizontal="center" vertical="center" wrapText="1" shrinkToFit="1"/>
    </xf>
    <xf numFmtId="0" fontId="9" fillId="0" borderId="0" xfId="0" applyFont="1" applyAlignment="1"/>
    <xf numFmtId="0" fontId="9" fillId="0" borderId="0" xfId="0" applyFont="1">
      <alignment vertical="center"/>
    </xf>
    <xf numFmtId="0" fontId="35" fillId="0" borderId="0" xfId="0" applyFont="1" applyAlignment="1">
      <alignment horizontal="center" vertical="center"/>
    </xf>
    <xf numFmtId="41" fontId="9" fillId="0" borderId="0" xfId="1" applyFont="1" applyFill="1" applyAlignment="1"/>
    <xf numFmtId="41" fontId="35" fillId="0" borderId="0" xfId="1" applyFont="1" applyFill="1" applyAlignment="1"/>
    <xf numFmtId="0" fontId="9" fillId="0" borderId="0" xfId="0" applyFont="1" applyAlignment="1">
      <alignment horizontal="center" vertical="center" wrapText="1"/>
    </xf>
    <xf numFmtId="0" fontId="9" fillId="3" borderId="1" xfId="0" applyFont="1" applyFill="1" applyBorder="1" applyAlignment="1"/>
    <xf numFmtId="0" fontId="5" fillId="3" borderId="1" xfId="0" applyFont="1" applyFill="1" applyBorder="1" applyAlignment="1"/>
    <xf numFmtId="0" fontId="9" fillId="0" borderId="0" xfId="0" applyFont="1" applyAlignment="1">
      <alignment vertical="center" wrapText="1"/>
    </xf>
    <xf numFmtId="49" fontId="18" fillId="6" borderId="5" xfId="0" applyNumberFormat="1" applyFont="1" applyFill="1" applyBorder="1" applyAlignment="1">
      <alignment horizontal="center" vertical="center"/>
    </xf>
    <xf numFmtId="41" fontId="0" fillId="0" borderId="0" xfId="3" applyFont="1" applyFill="1" applyAlignment="1"/>
    <xf numFmtId="41" fontId="29" fillId="0" borderId="0" xfId="3" applyFont="1" applyFill="1" applyAlignment="1"/>
    <xf numFmtId="49" fontId="0" fillId="0" borderId="0" xfId="0" applyNumberForma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41" fontId="52" fillId="0" borderId="0" xfId="1" applyFont="1" applyBorder="1" applyAlignment="1">
      <alignment horizontal="center" vertical="center"/>
    </xf>
    <xf numFmtId="0" fontId="53" fillId="0" borderId="0" xfId="0" applyFont="1" applyBorder="1" applyAlignment="1">
      <alignment horizontal="center" vertical="center"/>
    </xf>
    <xf numFmtId="0" fontId="53" fillId="0" borderId="0" xfId="0" applyFont="1" applyBorder="1" applyAlignment="1"/>
    <xf numFmtId="0" fontId="35" fillId="0" borderId="1" xfId="0" applyFont="1" applyBorder="1" applyAlignment="1">
      <alignment horizontal="center" vertical="center"/>
    </xf>
    <xf numFmtId="3" fontId="35" fillId="0" borderId="1" xfId="0" applyNumberFormat="1" applyFont="1" applyBorder="1" applyAlignment="1">
      <alignment horizontal="center" vertical="center"/>
    </xf>
    <xf numFmtId="178" fontId="10" fillId="7" borderId="1" xfId="0" applyNumberFormat="1" applyFont="1" applyFill="1" applyBorder="1" applyAlignment="1">
      <alignment horizontal="center" vertical="center" shrinkToFit="1"/>
    </xf>
    <xf numFmtId="49" fontId="6" fillId="8" borderId="1" xfId="0" applyNumberFormat="1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 vertical="center"/>
    </xf>
    <xf numFmtId="49" fontId="32" fillId="0" borderId="1" xfId="0" applyNumberFormat="1" applyFont="1" applyFill="1" applyBorder="1" applyAlignment="1">
      <alignment horizontal="center" vertical="center" shrinkToFit="1"/>
    </xf>
    <xf numFmtId="49" fontId="26" fillId="0" borderId="1" xfId="0" applyNumberFormat="1" applyFont="1" applyFill="1" applyBorder="1" applyAlignment="1" applyProtection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shrinkToFit="1"/>
    </xf>
    <xf numFmtId="0" fontId="12" fillId="4" borderId="2" xfId="0" applyNumberFormat="1" applyFont="1" applyFill="1" applyBorder="1" applyAlignment="1">
      <alignment horizontal="center" vertical="center" wrapText="1"/>
    </xf>
    <xf numFmtId="177" fontId="10" fillId="4" borderId="2" xfId="0" applyNumberFormat="1" applyFont="1" applyFill="1" applyBorder="1" applyAlignment="1">
      <alignment horizontal="right" vertical="center" shrinkToFit="1"/>
    </xf>
    <xf numFmtId="178" fontId="10" fillId="4" borderId="2" xfId="0" applyNumberFormat="1" applyFont="1" applyFill="1" applyBorder="1" applyAlignment="1">
      <alignment horizontal="center" vertical="center" shrinkToFit="1"/>
    </xf>
    <xf numFmtId="49" fontId="12" fillId="0" borderId="2" xfId="0" applyNumberFormat="1" applyFont="1" applyFill="1" applyBorder="1" applyAlignment="1" applyProtection="1">
      <alignment horizontal="center" vertical="center" wrapText="1"/>
    </xf>
    <xf numFmtId="49" fontId="13" fillId="0" borderId="6" xfId="0" applyNumberFormat="1" applyFont="1" applyFill="1" applyBorder="1" applyAlignment="1">
      <alignment horizontal="center" vertical="center" shrinkToFit="1"/>
    </xf>
    <xf numFmtId="49" fontId="12" fillId="0" borderId="6" xfId="0" applyNumberFormat="1" applyFont="1" applyFill="1" applyBorder="1" applyAlignment="1" applyProtection="1">
      <alignment horizontal="center" vertical="center" wrapText="1"/>
    </xf>
    <xf numFmtId="0" fontId="26" fillId="3" borderId="1" xfId="0" applyNumberFormat="1" applyFont="1" applyFill="1" applyBorder="1" applyAlignment="1">
      <alignment horizontal="center" vertical="center" wrapText="1"/>
    </xf>
    <xf numFmtId="177" fontId="27" fillId="3" borderId="1" xfId="0" applyNumberFormat="1" applyFont="1" applyFill="1" applyBorder="1" applyAlignment="1">
      <alignment horizontal="right" vertical="center" shrinkToFit="1"/>
    </xf>
    <xf numFmtId="0" fontId="12" fillId="3" borderId="6" xfId="0" applyNumberFormat="1" applyFont="1" applyFill="1" applyBorder="1" applyAlignment="1">
      <alignment horizontal="center" vertical="center" wrapText="1"/>
    </xf>
    <xf numFmtId="177" fontId="10" fillId="3" borderId="6" xfId="0" applyNumberFormat="1" applyFont="1" applyFill="1" applyBorder="1" applyAlignment="1">
      <alignment horizontal="right" vertical="center" shrinkToFit="1"/>
    </xf>
    <xf numFmtId="178" fontId="10" fillId="3" borderId="6" xfId="0" applyNumberFormat="1" applyFont="1" applyFill="1" applyBorder="1" applyAlignment="1">
      <alignment horizontal="center" vertical="center" shrinkToFit="1"/>
    </xf>
    <xf numFmtId="0" fontId="18" fillId="6" borderId="1" xfId="1" applyNumberFormat="1" applyFont="1" applyFill="1" applyBorder="1" applyAlignment="1">
      <alignment horizontal="center" vertical="center"/>
    </xf>
    <xf numFmtId="41" fontId="18" fillId="6" borderId="1" xfId="1" applyFont="1" applyFill="1" applyBorder="1" applyAlignment="1">
      <alignment horizontal="right" vertical="center"/>
    </xf>
    <xf numFmtId="178" fontId="18" fillId="6" borderId="1" xfId="1" applyNumberFormat="1" applyFont="1" applyFill="1" applyBorder="1" applyAlignment="1">
      <alignment horizontal="center" vertical="center"/>
    </xf>
    <xf numFmtId="0" fontId="10" fillId="3" borderId="1" xfId="3" quotePrefix="1" applyNumberFormat="1" applyFont="1" applyFill="1" applyBorder="1" applyAlignment="1" applyProtection="1">
      <alignment horizontal="center" vertical="center"/>
      <protection hidden="1"/>
    </xf>
    <xf numFmtId="0" fontId="26" fillId="3" borderId="1" xfId="0" applyFont="1" applyFill="1" applyBorder="1" applyAlignment="1">
      <alignment horizontal="center" vertical="center" wrapText="1"/>
    </xf>
    <xf numFmtId="177" fontId="10" fillId="3" borderId="1" xfId="0" applyNumberFormat="1" applyFont="1" applyFill="1" applyBorder="1" applyAlignment="1">
      <alignment horizontal="center" vertical="center" shrinkToFit="1"/>
    </xf>
    <xf numFmtId="182" fontId="27" fillId="3" borderId="1" xfId="0" applyNumberFormat="1" applyFont="1" applyFill="1" applyBorder="1" applyAlignment="1">
      <alignment horizontal="center" vertical="center" shrinkToFit="1"/>
    </xf>
    <xf numFmtId="0" fontId="9" fillId="3" borderId="0" xfId="0" applyFont="1" applyFill="1">
      <alignment vertical="center"/>
    </xf>
    <xf numFmtId="177" fontId="27" fillId="3" borderId="1" xfId="0" applyNumberFormat="1" applyFont="1" applyFill="1" applyBorder="1" applyAlignment="1">
      <alignment horizontal="center" vertical="center" shrinkToFit="1"/>
    </xf>
    <xf numFmtId="0" fontId="50" fillId="3" borderId="1" xfId="0" applyFont="1" applyFill="1" applyBorder="1" applyAlignment="1">
      <alignment horizontal="center" vertical="center" wrapText="1"/>
    </xf>
    <xf numFmtId="49" fontId="13" fillId="3" borderId="1" xfId="0" applyNumberFormat="1" applyFont="1" applyFill="1" applyBorder="1" applyAlignment="1">
      <alignment horizontal="center" vertical="center" shrinkToFit="1"/>
    </xf>
    <xf numFmtId="177" fontId="13" fillId="3" borderId="1" xfId="0" applyNumberFormat="1" applyFont="1" applyFill="1" applyBorder="1" applyAlignment="1">
      <alignment horizontal="center" vertical="center" shrinkToFit="1"/>
    </xf>
    <xf numFmtId="177" fontId="32" fillId="3" borderId="1" xfId="0" applyNumberFormat="1" applyFont="1" applyFill="1" applyBorder="1" applyAlignment="1">
      <alignment horizontal="center" vertical="center" shrinkToFit="1"/>
    </xf>
    <xf numFmtId="0" fontId="46" fillId="3" borderId="1" xfId="0" applyFont="1" applyFill="1" applyBorder="1" applyAlignment="1">
      <alignment horizontal="center" vertical="center"/>
    </xf>
    <xf numFmtId="0" fontId="40" fillId="3" borderId="0" xfId="0" applyFont="1" applyFill="1">
      <alignment vertical="center"/>
    </xf>
    <xf numFmtId="176" fontId="28" fillId="3" borderId="1" xfId="0" applyNumberFormat="1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/>
    </xf>
    <xf numFmtId="183" fontId="10" fillId="3" borderId="1" xfId="3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41" fontId="18" fillId="0" borderId="5" xfId="1" applyFont="1" applyFill="1" applyBorder="1" applyAlignment="1">
      <alignment horizontal="center" vertical="center"/>
    </xf>
    <xf numFmtId="41" fontId="18" fillId="0" borderId="4" xfId="1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49" fontId="18" fillId="0" borderId="5" xfId="0" applyNumberFormat="1" applyFont="1" applyFill="1" applyBorder="1" applyAlignment="1">
      <alignment horizontal="center" vertical="center"/>
    </xf>
    <xf numFmtId="176" fontId="28" fillId="0" borderId="1" xfId="0" applyNumberFormat="1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 wrapText="1" shrinkToFit="1"/>
    </xf>
    <xf numFmtId="41" fontId="28" fillId="0" borderId="1" xfId="3" applyFont="1" applyFill="1" applyBorder="1" applyAlignment="1">
      <alignment horizontal="center" vertical="center"/>
    </xf>
    <xf numFmtId="41" fontId="40" fillId="0" borderId="0" xfId="0" applyNumberFormat="1" applyFont="1">
      <alignment vertical="center"/>
    </xf>
    <xf numFmtId="0" fontId="34" fillId="3" borderId="0" xfId="0" applyFont="1" applyFill="1" applyBorder="1" applyAlignment="1">
      <alignment horizontal="center" vertical="center"/>
    </xf>
    <xf numFmtId="0" fontId="56" fillId="0" borderId="0" xfId="0" applyFont="1">
      <alignment vertical="center"/>
    </xf>
    <xf numFmtId="0" fontId="35" fillId="3" borderId="0" xfId="0" applyFont="1" applyFill="1" applyAlignment="1">
      <alignment horizontal="center" vertical="center" wrapText="1"/>
    </xf>
    <xf numFmtId="184" fontId="24" fillId="0" borderId="5" xfId="0" applyNumberFormat="1" applyFont="1" applyFill="1" applyBorder="1" applyAlignment="1" applyProtection="1">
      <alignment horizontal="center" vertical="center" wrapText="1"/>
    </xf>
    <xf numFmtId="0" fontId="31" fillId="3" borderId="1" xfId="0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right" vertical="center" shrinkToFit="1"/>
    </xf>
    <xf numFmtId="0" fontId="24" fillId="3" borderId="1" xfId="0" applyFont="1" applyFill="1" applyBorder="1" applyAlignment="1">
      <alignment horizontal="center" vertical="center" wrapText="1"/>
    </xf>
    <xf numFmtId="179" fontId="33" fillId="3" borderId="1" xfId="4" applyNumberFormat="1" applyFont="1" applyFill="1" applyBorder="1" applyAlignment="1">
      <alignment horizontal="center" vertical="center" wrapText="1"/>
    </xf>
    <xf numFmtId="49" fontId="13" fillId="3" borderId="1" xfId="0" applyNumberFormat="1" applyFont="1" applyFill="1" applyBorder="1" applyAlignment="1">
      <alignment horizontal="center" vertical="center" wrapText="1" shrinkToFit="1"/>
    </xf>
    <xf numFmtId="0" fontId="42" fillId="3" borderId="1" xfId="0" applyFont="1" applyFill="1" applyBorder="1" applyAlignment="1">
      <alignment horizontal="center" vertical="center" wrapText="1"/>
    </xf>
    <xf numFmtId="176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57" fillId="0" borderId="0" xfId="0" applyFont="1" applyAlignment="1">
      <alignment horizontal="center" vertical="center" wrapText="1" shrinkToFit="1"/>
    </xf>
    <xf numFmtId="41" fontId="58" fillId="3" borderId="0" xfId="3" applyFont="1" applyFill="1" applyAlignment="1">
      <alignment horizontal="center" vertical="center"/>
    </xf>
    <xf numFmtId="49" fontId="7" fillId="3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54" fillId="0" borderId="0" xfId="0" applyNumberFormat="1" applyFont="1" applyAlignment="1">
      <alignment horizontal="center" vertical="center"/>
    </xf>
    <xf numFmtId="0" fontId="55" fillId="0" borderId="0" xfId="0" applyNumberFormat="1" applyFont="1" applyAlignment="1">
      <alignment horizontal="center" vertical="center"/>
    </xf>
    <xf numFmtId="0" fontId="18" fillId="6" borderId="2" xfId="0" applyFont="1" applyFill="1" applyBorder="1" applyAlignment="1">
      <alignment horizontal="center" vertical="center"/>
    </xf>
    <xf numFmtId="0" fontId="18" fillId="6" borderId="6" xfId="0" applyFont="1" applyFill="1" applyBorder="1" applyAlignment="1">
      <alignment horizontal="center" vertical="center"/>
    </xf>
    <xf numFmtId="41" fontId="18" fillId="6" borderId="1" xfId="1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18" fillId="6" borderId="5" xfId="0" applyFont="1" applyFill="1" applyBorder="1" applyAlignment="1">
      <alignment horizontal="center" vertical="center"/>
    </xf>
    <xf numFmtId="0" fontId="18" fillId="6" borderId="7" xfId="0" applyFont="1" applyFill="1" applyBorder="1" applyAlignment="1">
      <alignment horizontal="center" vertical="center"/>
    </xf>
    <xf numFmtId="0" fontId="18" fillId="6" borderId="4" xfId="0" applyFont="1" applyFill="1" applyBorder="1" applyAlignment="1">
      <alignment horizontal="center" vertical="center"/>
    </xf>
    <xf numFmtId="0" fontId="18" fillId="6" borderId="1" xfId="0" applyNumberFormat="1" applyFont="1" applyFill="1" applyBorder="1" applyAlignment="1">
      <alignment horizontal="center" vertical="center" wrapText="1"/>
    </xf>
    <xf numFmtId="0" fontId="18" fillId="6" borderId="1" xfId="0" applyNumberFormat="1" applyFont="1" applyFill="1" applyBorder="1" applyAlignment="1">
      <alignment horizontal="center" vertical="center"/>
    </xf>
    <xf numFmtId="41" fontId="28" fillId="6" borderId="1" xfId="3" applyFont="1" applyFill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28" fillId="6" borderId="1" xfId="0" applyFont="1" applyFill="1" applyBorder="1" applyAlignment="1">
      <alignment horizontal="center" vertical="center"/>
    </xf>
    <xf numFmtId="176" fontId="28" fillId="6" borderId="1" xfId="0" applyNumberFormat="1" applyFont="1" applyFill="1" applyBorder="1" applyAlignment="1">
      <alignment horizontal="center" vertical="center" wrapText="1"/>
    </xf>
    <xf numFmtId="176" fontId="28" fillId="6" borderId="1" xfId="0" applyNumberFormat="1" applyFont="1" applyFill="1" applyBorder="1" applyAlignment="1">
      <alignment horizontal="center" vertical="center"/>
    </xf>
    <xf numFmtId="0" fontId="28" fillId="6" borderId="1" xfId="0" applyFont="1" applyFill="1" applyBorder="1" applyAlignment="1">
      <alignment horizontal="center" vertical="center" wrapText="1"/>
    </xf>
    <xf numFmtId="0" fontId="39" fillId="6" borderId="1" xfId="0" applyFont="1" applyFill="1" applyBorder="1" applyAlignment="1">
      <alignment horizontal="center" vertical="center" wrapText="1" shrinkToFit="1"/>
    </xf>
    <xf numFmtId="41" fontId="18" fillId="6" borderId="5" xfId="1" applyFont="1" applyFill="1" applyBorder="1" applyAlignment="1">
      <alignment horizontal="center" vertical="center"/>
    </xf>
    <xf numFmtId="41" fontId="18" fillId="6" borderId="4" xfId="1" applyFont="1" applyFill="1" applyBorder="1" applyAlignment="1">
      <alignment horizontal="center" vertical="center"/>
    </xf>
    <xf numFmtId="0" fontId="51" fillId="0" borderId="0" xfId="0" applyFont="1" applyAlignment="1">
      <alignment horizontal="center" wrapText="1"/>
    </xf>
    <xf numFmtId="0" fontId="49" fillId="0" borderId="0" xfId="0" applyFont="1" applyAlignment="1">
      <alignment horizontal="center" vertical="center"/>
    </xf>
  </cellXfs>
  <cellStyles count="10">
    <cellStyle name="쉼표 [0]" xfId="1" builtinId="6"/>
    <cellStyle name="쉼표 [0] 10" xfId="6"/>
    <cellStyle name="쉼표 [0] 14" xfId="8"/>
    <cellStyle name="쉼표 [0] 2" xfId="3"/>
    <cellStyle name="쉼표 [0] 4" xfId="9"/>
    <cellStyle name="좋음" xfId="2" builtinId="26"/>
    <cellStyle name="표준" xfId="0" builtinId="0"/>
    <cellStyle name="표준 169 2 2 2 2" xfId="5"/>
    <cellStyle name="표준 24" xfId="7"/>
    <cellStyle name="표준_2934-99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FF"/>
      <color rgb="FF00FFFF"/>
      <color rgb="FFFFFFCC"/>
      <color rgb="FF66FFFF"/>
      <color rgb="FFFF9999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Y1039"/>
  <sheetViews>
    <sheetView tabSelected="1" zoomScale="130" zoomScaleNormal="130" workbookViewId="0">
      <pane ySplit="3" topLeftCell="A4" activePane="bottomLeft" state="frozen"/>
      <selection pane="bottomLeft" sqref="A1:M1"/>
    </sheetView>
  </sheetViews>
  <sheetFormatPr defaultRowHeight="16.5"/>
  <cols>
    <col min="1" max="1" width="5.125" style="4" customWidth="1"/>
    <col min="2" max="2" width="10.625" style="1" customWidth="1"/>
    <col min="3" max="3" width="6.25" style="1" customWidth="1"/>
    <col min="4" max="4" width="5.25" style="1" customWidth="1"/>
    <col min="5" max="5" width="8" style="68" customWidth="1"/>
    <col min="6" max="6" width="10.125" style="59" customWidth="1"/>
    <col min="7" max="7" width="8" style="42" customWidth="1"/>
    <col min="8" max="8" width="14.875" style="1" customWidth="1"/>
    <col min="9" max="9" width="37.875" style="2" customWidth="1"/>
    <col min="10" max="10" width="11" style="2" customWidth="1"/>
    <col min="11" max="11" width="24.75" style="2" customWidth="1"/>
    <col min="12" max="12" width="41.25" style="2" customWidth="1"/>
    <col min="13" max="13" width="8.125" style="2" customWidth="1"/>
    <col min="14" max="14" width="24.875" style="2" customWidth="1"/>
    <col min="15" max="16" width="9" style="1"/>
    <col min="17" max="17" width="9" style="69"/>
    <col min="18" max="18" width="20.25" style="70" customWidth="1"/>
    <col min="19" max="19" width="13.25" style="1" customWidth="1"/>
    <col min="20" max="20" width="16.625" style="1" customWidth="1"/>
    <col min="21" max="21" width="12.875" style="1" customWidth="1"/>
    <col min="22" max="16384" width="9" style="1"/>
  </cols>
  <sheetData>
    <row r="1" spans="1:20" ht="54" customHeight="1">
      <c r="A1" s="230" t="s">
        <v>1697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</row>
    <row r="2" spans="1:20" ht="24" customHeight="1">
      <c r="A2" s="239" t="s">
        <v>1327</v>
      </c>
      <c r="B2" s="235" t="s">
        <v>1326</v>
      </c>
      <c r="C2" s="232" t="s">
        <v>1325</v>
      </c>
      <c r="D2" s="235" t="s">
        <v>1324</v>
      </c>
      <c r="E2" s="234" t="s">
        <v>1328</v>
      </c>
      <c r="F2" s="234"/>
      <c r="G2" s="234"/>
      <c r="H2" s="235" t="s">
        <v>1323</v>
      </c>
      <c r="I2" s="235"/>
      <c r="J2" s="236" t="s">
        <v>1322</v>
      </c>
      <c r="K2" s="237"/>
      <c r="L2" s="238"/>
      <c r="M2" s="232" t="s">
        <v>1660</v>
      </c>
      <c r="Q2" s="1"/>
      <c r="R2" s="1"/>
    </row>
    <row r="3" spans="1:20" ht="34.5" customHeight="1">
      <c r="A3" s="240"/>
      <c r="B3" s="235"/>
      <c r="C3" s="233"/>
      <c r="D3" s="235"/>
      <c r="E3" s="181" t="s">
        <v>1320</v>
      </c>
      <c r="F3" s="182" t="s">
        <v>1319</v>
      </c>
      <c r="G3" s="183" t="s">
        <v>1088</v>
      </c>
      <c r="H3" s="35" t="s">
        <v>1317</v>
      </c>
      <c r="I3" s="35" t="s">
        <v>1316</v>
      </c>
      <c r="J3" s="45" t="s">
        <v>1318</v>
      </c>
      <c r="K3" s="35" t="s">
        <v>1317</v>
      </c>
      <c r="L3" s="35" t="s">
        <v>1316</v>
      </c>
      <c r="M3" s="233"/>
      <c r="Q3" s="1"/>
      <c r="R3" s="1"/>
    </row>
    <row r="4" spans="1:20" s="5" customFormat="1" ht="41.25" hidden="1" customHeight="1">
      <c r="A4" s="33">
        <v>1</v>
      </c>
      <c r="B4" s="34" t="s">
        <v>782</v>
      </c>
      <c r="C4" s="17" t="s">
        <v>1315</v>
      </c>
      <c r="D4" s="32" t="s">
        <v>40</v>
      </c>
      <c r="E4" s="60" t="s">
        <v>1314</v>
      </c>
      <c r="F4" s="51">
        <v>274</v>
      </c>
      <c r="G4" s="37">
        <v>71</v>
      </c>
      <c r="H4" s="31" t="s">
        <v>1551</v>
      </c>
      <c r="I4" s="34"/>
      <c r="J4" s="20"/>
      <c r="K4" s="20"/>
      <c r="L4" s="20"/>
      <c r="M4" s="20"/>
      <c r="N4" s="81"/>
      <c r="Q4" s="162" t="s">
        <v>1651</v>
      </c>
      <c r="R4" s="162" t="s">
        <v>1652</v>
      </c>
      <c r="S4" s="162" t="s">
        <v>1544</v>
      </c>
      <c r="T4" s="162" t="s">
        <v>1654</v>
      </c>
    </row>
    <row r="5" spans="1:20" s="5" customFormat="1" ht="41.25" hidden="1" customHeight="1">
      <c r="A5" s="33">
        <v>2</v>
      </c>
      <c r="B5" s="17" t="s">
        <v>782</v>
      </c>
      <c r="C5" s="17" t="s">
        <v>1313</v>
      </c>
      <c r="D5" s="32" t="s">
        <v>40</v>
      </c>
      <c r="E5" s="60" t="s">
        <v>1312</v>
      </c>
      <c r="F5" s="51">
        <v>110</v>
      </c>
      <c r="G5" s="37">
        <v>82</v>
      </c>
      <c r="H5" s="31" t="s">
        <v>277</v>
      </c>
      <c r="I5" s="31"/>
      <c r="J5" s="20"/>
      <c r="K5" s="20"/>
      <c r="L5" s="20"/>
      <c r="M5" s="20"/>
      <c r="N5" s="81"/>
      <c r="Q5" s="162" t="s">
        <v>1653</v>
      </c>
      <c r="R5" s="162">
        <v>188</v>
      </c>
      <c r="S5" s="162">
        <v>134</v>
      </c>
      <c r="T5" s="163">
        <v>6646711860</v>
      </c>
    </row>
    <row r="6" spans="1:20" s="5" customFormat="1" ht="41.25" hidden="1" customHeight="1">
      <c r="A6" s="17" t="s">
        <v>1311</v>
      </c>
      <c r="B6" s="17" t="s">
        <v>782</v>
      </c>
      <c r="C6" s="17" t="s">
        <v>1310</v>
      </c>
      <c r="D6" s="17" t="s">
        <v>165</v>
      </c>
      <c r="E6" s="60" t="s">
        <v>1309</v>
      </c>
      <c r="F6" s="52">
        <v>20156</v>
      </c>
      <c r="G6" s="38">
        <v>277</v>
      </c>
      <c r="H6" s="17" t="s">
        <v>155</v>
      </c>
      <c r="I6" s="19" t="s">
        <v>1308</v>
      </c>
      <c r="J6" s="20" t="s">
        <v>1272</v>
      </c>
      <c r="K6" s="20" t="s">
        <v>1271</v>
      </c>
      <c r="L6" s="20" t="s">
        <v>1270</v>
      </c>
      <c r="M6" s="20"/>
      <c r="N6" s="81"/>
    </row>
    <row r="7" spans="1:20" s="5" customFormat="1" ht="41.25" hidden="1" customHeight="1">
      <c r="A7" s="17"/>
      <c r="B7" s="17"/>
      <c r="C7" s="17"/>
      <c r="D7" s="17"/>
      <c r="E7" s="60" t="s">
        <v>1307</v>
      </c>
      <c r="F7" s="52">
        <v>20156</v>
      </c>
      <c r="G7" s="38">
        <v>15</v>
      </c>
      <c r="H7" s="17" t="s">
        <v>155</v>
      </c>
      <c r="I7" s="19"/>
      <c r="J7" s="20"/>
      <c r="K7" s="20"/>
      <c r="L7" s="20"/>
      <c r="M7" s="20"/>
      <c r="N7" s="81"/>
    </row>
    <row r="8" spans="1:20" s="5" customFormat="1" ht="41.25" hidden="1" customHeight="1">
      <c r="A8" s="17"/>
      <c r="B8" s="17"/>
      <c r="C8" s="17"/>
      <c r="D8" s="17"/>
      <c r="E8" s="60" t="s">
        <v>1306</v>
      </c>
      <c r="F8" s="52">
        <v>20156</v>
      </c>
      <c r="G8" s="38">
        <v>191</v>
      </c>
      <c r="H8" s="17" t="s">
        <v>155</v>
      </c>
      <c r="I8" s="19"/>
      <c r="J8" s="20"/>
      <c r="K8" s="20"/>
      <c r="L8" s="20"/>
      <c r="M8" s="20"/>
      <c r="N8" s="81"/>
    </row>
    <row r="9" spans="1:20" s="5" customFormat="1" ht="41.25" hidden="1" customHeight="1">
      <c r="A9" s="17"/>
      <c r="B9" s="17"/>
      <c r="C9" s="17"/>
      <c r="D9" s="17"/>
      <c r="E9" s="60" t="s">
        <v>1305</v>
      </c>
      <c r="F9" s="52">
        <v>20156</v>
      </c>
      <c r="G9" s="38">
        <v>59</v>
      </c>
      <c r="H9" s="17" t="s">
        <v>155</v>
      </c>
      <c r="I9" s="19"/>
      <c r="J9" s="20"/>
      <c r="K9" s="20"/>
      <c r="L9" s="20"/>
      <c r="M9" s="20"/>
      <c r="N9" s="81"/>
    </row>
    <row r="10" spans="1:20" s="5" customFormat="1" ht="41.25" hidden="1" customHeight="1">
      <c r="A10" s="17"/>
      <c r="B10" s="17"/>
      <c r="C10" s="17"/>
      <c r="D10" s="17"/>
      <c r="E10" s="60" t="s">
        <v>1304</v>
      </c>
      <c r="F10" s="52">
        <v>20156</v>
      </c>
      <c r="G10" s="38">
        <v>1003</v>
      </c>
      <c r="H10" s="17" t="s">
        <v>155</v>
      </c>
      <c r="I10" s="19"/>
      <c r="J10" s="20"/>
      <c r="K10" s="20"/>
      <c r="L10" s="20"/>
      <c r="M10" s="20"/>
      <c r="N10" s="81"/>
    </row>
    <row r="11" spans="1:20" s="5" customFormat="1" ht="41.25" hidden="1" customHeight="1">
      <c r="A11" s="17"/>
      <c r="B11" s="17"/>
      <c r="C11" s="17"/>
      <c r="D11" s="17"/>
      <c r="E11" s="60" t="s">
        <v>1303</v>
      </c>
      <c r="F11" s="52">
        <v>20156</v>
      </c>
      <c r="G11" s="38">
        <v>13</v>
      </c>
      <c r="H11" s="17" t="s">
        <v>155</v>
      </c>
      <c r="I11" s="19"/>
      <c r="J11" s="20"/>
      <c r="K11" s="20"/>
      <c r="L11" s="20"/>
      <c r="M11" s="20"/>
      <c r="N11" s="81"/>
    </row>
    <row r="12" spans="1:20" s="5" customFormat="1" ht="41.25" hidden="1" customHeight="1">
      <c r="A12" s="17"/>
      <c r="B12" s="17"/>
      <c r="C12" s="17"/>
      <c r="D12" s="17"/>
      <c r="E12" s="60" t="s">
        <v>1302</v>
      </c>
      <c r="F12" s="52">
        <v>20156</v>
      </c>
      <c r="G12" s="38">
        <v>1497</v>
      </c>
      <c r="H12" s="17" t="s">
        <v>155</v>
      </c>
      <c r="I12" s="19"/>
      <c r="J12" s="20"/>
      <c r="K12" s="20"/>
      <c r="L12" s="20"/>
      <c r="M12" s="20"/>
      <c r="N12" s="81"/>
    </row>
    <row r="13" spans="1:20" s="5" customFormat="1" ht="41.25" hidden="1" customHeight="1">
      <c r="A13" s="17" t="s">
        <v>1301</v>
      </c>
      <c r="B13" s="17" t="s">
        <v>782</v>
      </c>
      <c r="C13" s="17" t="s">
        <v>1300</v>
      </c>
      <c r="D13" s="17" t="s">
        <v>40</v>
      </c>
      <c r="E13" s="60" t="s">
        <v>1299</v>
      </c>
      <c r="F13" s="52">
        <v>78</v>
      </c>
      <c r="G13" s="38">
        <v>78</v>
      </c>
      <c r="H13" s="17" t="s">
        <v>259</v>
      </c>
      <c r="I13" s="17" t="s">
        <v>67</v>
      </c>
      <c r="J13" s="20"/>
      <c r="K13" s="20"/>
      <c r="L13" s="20"/>
      <c r="M13" s="20"/>
      <c r="N13" s="81"/>
    </row>
    <row r="14" spans="1:20" s="5" customFormat="1" ht="41.25" hidden="1" customHeight="1">
      <c r="A14" s="17" t="s">
        <v>1298</v>
      </c>
      <c r="B14" s="17" t="s">
        <v>782</v>
      </c>
      <c r="C14" s="17" t="s">
        <v>1297</v>
      </c>
      <c r="D14" s="17" t="s">
        <v>40</v>
      </c>
      <c r="E14" s="60" t="s">
        <v>1296</v>
      </c>
      <c r="F14" s="52">
        <v>80</v>
      </c>
      <c r="G14" s="38">
        <v>5</v>
      </c>
      <c r="H14" s="17" t="s">
        <v>278</v>
      </c>
      <c r="I14" s="17"/>
      <c r="J14" s="20"/>
      <c r="K14" s="20"/>
      <c r="L14" s="20"/>
      <c r="M14" s="20"/>
      <c r="N14" s="81"/>
    </row>
    <row r="15" spans="1:20" s="5" customFormat="1" ht="41.25" hidden="1" customHeight="1">
      <c r="A15" s="17" t="s">
        <v>1295</v>
      </c>
      <c r="B15" s="17" t="s">
        <v>782</v>
      </c>
      <c r="C15" s="17" t="s">
        <v>1294</v>
      </c>
      <c r="D15" s="17" t="s">
        <v>1076</v>
      </c>
      <c r="E15" s="60" t="s">
        <v>1293</v>
      </c>
      <c r="F15" s="52">
        <v>526</v>
      </c>
      <c r="G15" s="38">
        <v>90</v>
      </c>
      <c r="H15" s="17" t="s">
        <v>1552</v>
      </c>
      <c r="I15" s="17"/>
      <c r="J15" s="20"/>
      <c r="K15" s="20"/>
      <c r="L15" s="20"/>
      <c r="M15" s="20"/>
      <c r="N15" s="81"/>
    </row>
    <row r="16" spans="1:20" s="5" customFormat="1" ht="41.25" hidden="1" customHeight="1">
      <c r="A16" s="17" t="s">
        <v>1292</v>
      </c>
      <c r="B16" s="17" t="s">
        <v>782</v>
      </c>
      <c r="C16" s="17" t="s">
        <v>1291</v>
      </c>
      <c r="D16" s="17" t="s">
        <v>1076</v>
      </c>
      <c r="E16" s="61" t="s">
        <v>1290</v>
      </c>
      <c r="F16" s="52">
        <v>543</v>
      </c>
      <c r="G16" s="38">
        <v>52</v>
      </c>
      <c r="H16" s="17" t="s">
        <v>1552</v>
      </c>
      <c r="I16" s="17"/>
      <c r="J16" s="20"/>
      <c r="K16" s="20"/>
      <c r="L16" s="20"/>
      <c r="M16" s="20"/>
      <c r="N16" s="81"/>
    </row>
    <row r="17" spans="1:14" s="5" customFormat="1" ht="41.25" hidden="1" customHeight="1">
      <c r="A17" s="17" t="s">
        <v>1289</v>
      </c>
      <c r="B17" s="17" t="s">
        <v>782</v>
      </c>
      <c r="C17" s="17" t="s">
        <v>1288</v>
      </c>
      <c r="D17" s="17" t="s">
        <v>40</v>
      </c>
      <c r="E17" s="61" t="s">
        <v>1287</v>
      </c>
      <c r="F17" s="52">
        <v>330</v>
      </c>
      <c r="G17" s="38">
        <v>263</v>
      </c>
      <c r="H17" s="17" t="s">
        <v>259</v>
      </c>
      <c r="I17" s="17"/>
      <c r="J17" s="20"/>
      <c r="K17" s="20"/>
      <c r="L17" s="20"/>
      <c r="M17" s="20"/>
      <c r="N17" s="81"/>
    </row>
    <row r="18" spans="1:14" s="5" customFormat="1" ht="41.25" hidden="1" customHeight="1">
      <c r="A18" s="17" t="s">
        <v>1286</v>
      </c>
      <c r="B18" s="17" t="s">
        <v>782</v>
      </c>
      <c r="C18" s="17" t="s">
        <v>1285</v>
      </c>
      <c r="D18" s="17" t="s">
        <v>38</v>
      </c>
      <c r="E18" s="61" t="s">
        <v>1284</v>
      </c>
      <c r="F18" s="52">
        <v>301</v>
      </c>
      <c r="G18" s="38">
        <v>69</v>
      </c>
      <c r="H18" s="17" t="s">
        <v>1553</v>
      </c>
      <c r="I18" s="17"/>
      <c r="J18" s="20"/>
      <c r="K18" s="20"/>
      <c r="L18" s="20"/>
      <c r="M18" s="20"/>
      <c r="N18" s="81"/>
    </row>
    <row r="19" spans="1:14" s="5" customFormat="1" ht="41.25" hidden="1" customHeight="1">
      <c r="A19" s="17" t="s">
        <v>1283</v>
      </c>
      <c r="B19" s="17" t="s">
        <v>782</v>
      </c>
      <c r="C19" s="17" t="s">
        <v>1282</v>
      </c>
      <c r="D19" s="17" t="s">
        <v>1076</v>
      </c>
      <c r="E19" s="61" t="s">
        <v>1281</v>
      </c>
      <c r="F19" s="52">
        <v>155</v>
      </c>
      <c r="G19" s="38">
        <v>122</v>
      </c>
      <c r="H19" s="19" t="s">
        <v>277</v>
      </c>
      <c r="I19" s="17"/>
      <c r="J19" s="20"/>
      <c r="K19" s="20"/>
      <c r="L19" s="20"/>
      <c r="M19" s="20"/>
      <c r="N19" s="81"/>
    </row>
    <row r="20" spans="1:14" s="5" customFormat="1" ht="41.25" hidden="1" customHeight="1">
      <c r="A20" s="17" t="s">
        <v>1280</v>
      </c>
      <c r="B20" s="17" t="s">
        <v>782</v>
      </c>
      <c r="C20" s="17" t="s">
        <v>1279</v>
      </c>
      <c r="D20" s="17" t="s">
        <v>1076</v>
      </c>
      <c r="E20" s="61" t="s">
        <v>1278</v>
      </c>
      <c r="F20" s="52">
        <v>172</v>
      </c>
      <c r="G20" s="38">
        <v>88</v>
      </c>
      <c r="H20" s="17" t="s">
        <v>259</v>
      </c>
      <c r="I20" s="17" t="s">
        <v>67</v>
      </c>
      <c r="J20" s="20"/>
      <c r="K20" s="20"/>
      <c r="L20" s="20"/>
      <c r="M20" s="20"/>
      <c r="N20" s="81"/>
    </row>
    <row r="21" spans="1:14" s="5" customFormat="1" ht="41.25" hidden="1" customHeight="1">
      <c r="A21" s="17" t="s">
        <v>1277</v>
      </c>
      <c r="B21" s="17" t="s">
        <v>782</v>
      </c>
      <c r="C21" s="17" t="s">
        <v>1276</v>
      </c>
      <c r="D21" s="17" t="s">
        <v>1250</v>
      </c>
      <c r="E21" s="60" t="s">
        <v>1275</v>
      </c>
      <c r="F21" s="52">
        <v>390</v>
      </c>
      <c r="G21" s="38">
        <v>41</v>
      </c>
      <c r="H21" s="17" t="s">
        <v>1274</v>
      </c>
      <c r="I21" s="19" t="s">
        <v>1273</v>
      </c>
      <c r="J21" s="20" t="s">
        <v>1272</v>
      </c>
      <c r="K21" s="20" t="s">
        <v>1271</v>
      </c>
      <c r="L21" s="20" t="s">
        <v>1270</v>
      </c>
      <c r="M21" s="20"/>
      <c r="N21" s="81"/>
    </row>
    <row r="22" spans="1:14" s="5" customFormat="1" ht="41.25" hidden="1" customHeight="1">
      <c r="A22" s="17" t="s">
        <v>1269</v>
      </c>
      <c r="B22" s="17" t="s">
        <v>782</v>
      </c>
      <c r="C22" s="17" t="s">
        <v>1268</v>
      </c>
      <c r="D22" s="17" t="s">
        <v>38</v>
      </c>
      <c r="E22" s="60" t="s">
        <v>1267</v>
      </c>
      <c r="F22" s="52">
        <v>116</v>
      </c>
      <c r="G22" s="38">
        <v>53</v>
      </c>
      <c r="H22" s="17" t="s">
        <v>259</v>
      </c>
      <c r="I22" s="17" t="s">
        <v>67</v>
      </c>
      <c r="J22" s="20"/>
      <c r="K22" s="20"/>
      <c r="L22" s="20"/>
      <c r="M22" s="20"/>
      <c r="N22" s="81"/>
    </row>
    <row r="23" spans="1:14" s="5" customFormat="1" ht="41.25" hidden="1" customHeight="1">
      <c r="A23" s="17" t="s">
        <v>1266</v>
      </c>
      <c r="B23" s="17" t="s">
        <v>782</v>
      </c>
      <c r="C23" s="17" t="s">
        <v>1265</v>
      </c>
      <c r="D23" s="17" t="s">
        <v>40</v>
      </c>
      <c r="E23" s="60" t="s">
        <v>1264</v>
      </c>
      <c r="F23" s="52">
        <v>941</v>
      </c>
      <c r="G23" s="38">
        <v>301</v>
      </c>
      <c r="H23" s="17" t="s">
        <v>1554</v>
      </c>
      <c r="I23" s="17"/>
      <c r="J23" s="20" t="s">
        <v>37</v>
      </c>
      <c r="K23" s="20" t="s">
        <v>1263</v>
      </c>
      <c r="L23" s="20" t="s">
        <v>1262</v>
      </c>
      <c r="M23" s="20"/>
      <c r="N23" s="81"/>
    </row>
    <row r="24" spans="1:14" s="5" customFormat="1" ht="41.25" hidden="1" customHeight="1">
      <c r="A24" s="169" t="s">
        <v>1261</v>
      </c>
      <c r="B24" s="169" t="s">
        <v>782</v>
      </c>
      <c r="C24" s="169" t="s">
        <v>1260</v>
      </c>
      <c r="D24" s="169" t="s">
        <v>40</v>
      </c>
      <c r="E24" s="170" t="s">
        <v>1259</v>
      </c>
      <c r="F24" s="171">
        <v>322</v>
      </c>
      <c r="G24" s="172">
        <v>313</v>
      </c>
      <c r="H24" s="169" t="s">
        <v>259</v>
      </c>
      <c r="I24" s="169" t="s">
        <v>1079</v>
      </c>
      <c r="J24" s="173"/>
      <c r="K24" s="173"/>
      <c r="L24" s="173"/>
      <c r="M24" s="173"/>
      <c r="N24" s="81"/>
    </row>
    <row r="25" spans="1:14" s="5" customFormat="1" ht="41.25" customHeight="1">
      <c r="A25" s="167" t="s">
        <v>1659</v>
      </c>
      <c r="B25" s="167" t="s">
        <v>1718</v>
      </c>
      <c r="C25" s="167"/>
      <c r="D25" s="167"/>
      <c r="E25" s="176"/>
      <c r="F25" s="177"/>
      <c r="G25" s="216">
        <v>7867.3</v>
      </c>
      <c r="H25" s="167"/>
      <c r="I25" s="167"/>
      <c r="J25" s="168"/>
      <c r="K25" s="168"/>
      <c r="L25" s="168"/>
      <c r="M25" s="168"/>
      <c r="N25" s="166"/>
    </row>
    <row r="26" spans="1:14" s="5" customFormat="1" ht="41.25" customHeight="1">
      <c r="A26" s="174" t="s">
        <v>1661</v>
      </c>
      <c r="B26" s="174" t="s">
        <v>782</v>
      </c>
      <c r="C26" s="174" t="s">
        <v>1258</v>
      </c>
      <c r="D26" s="174" t="s">
        <v>38</v>
      </c>
      <c r="E26" s="178" t="s">
        <v>1257</v>
      </c>
      <c r="F26" s="179">
        <v>240</v>
      </c>
      <c r="G26" s="180">
        <v>38</v>
      </c>
      <c r="H26" s="174" t="s">
        <v>1821</v>
      </c>
      <c r="I26" s="2" t="s">
        <v>1837</v>
      </c>
      <c r="J26" s="175"/>
      <c r="K26" s="175"/>
      <c r="L26" s="175"/>
      <c r="M26" s="175"/>
      <c r="N26" s="81"/>
    </row>
    <row r="27" spans="1:14" s="5" customFormat="1" ht="41.25" customHeight="1">
      <c r="A27" s="17" t="s">
        <v>1662</v>
      </c>
      <c r="B27" s="17" t="s">
        <v>782</v>
      </c>
      <c r="C27" s="17" t="s">
        <v>1256</v>
      </c>
      <c r="D27" s="17" t="s">
        <v>1250</v>
      </c>
      <c r="E27" s="63" t="s">
        <v>1255</v>
      </c>
      <c r="F27" s="53">
        <v>466</v>
      </c>
      <c r="G27" s="44">
        <v>34</v>
      </c>
      <c r="H27" s="17" t="s">
        <v>1822</v>
      </c>
      <c r="I27" s="78" t="s">
        <v>1838</v>
      </c>
      <c r="J27" s="20"/>
      <c r="K27" s="20"/>
      <c r="L27" s="20"/>
      <c r="M27" s="20"/>
      <c r="N27" s="81"/>
    </row>
    <row r="28" spans="1:14" s="5" customFormat="1" ht="33" hidden="1" customHeight="1">
      <c r="A28" s="17" t="s">
        <v>1254</v>
      </c>
      <c r="B28" s="17" t="s">
        <v>782</v>
      </c>
      <c r="C28" s="17" t="s">
        <v>1253</v>
      </c>
      <c r="D28" s="17" t="s">
        <v>38</v>
      </c>
      <c r="E28" s="60" t="s">
        <v>1252</v>
      </c>
      <c r="F28" s="52">
        <v>74</v>
      </c>
      <c r="G28" s="38">
        <v>56</v>
      </c>
      <c r="H28" s="17" t="s">
        <v>259</v>
      </c>
      <c r="I28" s="17" t="s">
        <v>67</v>
      </c>
      <c r="J28" s="20"/>
      <c r="K28" s="20"/>
      <c r="L28" s="20"/>
      <c r="M28" s="20"/>
      <c r="N28" s="81"/>
    </row>
    <row r="29" spans="1:14" s="5" customFormat="1" ht="41.25" customHeight="1">
      <c r="A29" s="17" t="s">
        <v>1663</v>
      </c>
      <c r="B29" s="17" t="s">
        <v>782</v>
      </c>
      <c r="C29" s="17" t="s">
        <v>1251</v>
      </c>
      <c r="D29" s="17" t="s">
        <v>1250</v>
      </c>
      <c r="E29" s="63" t="s">
        <v>1249</v>
      </c>
      <c r="F29" s="53">
        <v>142</v>
      </c>
      <c r="G29" s="44">
        <v>16</v>
      </c>
      <c r="H29" s="17" t="s">
        <v>1823</v>
      </c>
      <c r="I29" s="19" t="s">
        <v>1839</v>
      </c>
      <c r="J29" s="20"/>
      <c r="K29" s="20"/>
      <c r="L29" s="20"/>
      <c r="M29" s="20"/>
      <c r="N29" s="81"/>
    </row>
    <row r="30" spans="1:14" s="5" customFormat="1" ht="41.25" hidden="1" customHeight="1">
      <c r="A30" s="17" t="s">
        <v>1248</v>
      </c>
      <c r="B30" s="17" t="s">
        <v>782</v>
      </c>
      <c r="C30" s="17" t="s">
        <v>1247</v>
      </c>
      <c r="D30" s="17" t="s">
        <v>38</v>
      </c>
      <c r="E30" s="60" t="s">
        <v>1246</v>
      </c>
      <c r="F30" s="52">
        <v>172</v>
      </c>
      <c r="G30" s="38">
        <v>45</v>
      </c>
      <c r="H30" s="17" t="s">
        <v>1555</v>
      </c>
      <c r="I30" s="17"/>
      <c r="J30" s="20"/>
      <c r="K30" s="20"/>
      <c r="L30" s="20"/>
      <c r="M30" s="20"/>
      <c r="N30" s="81"/>
    </row>
    <row r="31" spans="1:14" s="5" customFormat="1" ht="41.25" hidden="1" customHeight="1">
      <c r="A31" s="17" t="s">
        <v>1245</v>
      </c>
      <c r="B31" s="17" t="s">
        <v>782</v>
      </c>
      <c r="C31" s="17" t="s">
        <v>1244</v>
      </c>
      <c r="D31" s="17" t="s">
        <v>38</v>
      </c>
      <c r="E31" s="60" t="s">
        <v>1243</v>
      </c>
      <c r="F31" s="52">
        <v>66</v>
      </c>
      <c r="G31" s="38">
        <v>60</v>
      </c>
      <c r="H31" s="17" t="s">
        <v>259</v>
      </c>
      <c r="I31" s="17" t="s">
        <v>67</v>
      </c>
      <c r="J31" s="20"/>
      <c r="K31" s="20"/>
      <c r="L31" s="20"/>
      <c r="M31" s="20"/>
      <c r="N31" s="81"/>
    </row>
    <row r="32" spans="1:14" s="5" customFormat="1" ht="41.25" customHeight="1">
      <c r="A32" s="17" t="s">
        <v>1664</v>
      </c>
      <c r="B32" s="17" t="s">
        <v>782</v>
      </c>
      <c r="C32" s="17" t="s">
        <v>1242</v>
      </c>
      <c r="D32" s="17" t="s">
        <v>38</v>
      </c>
      <c r="E32" s="63" t="s">
        <v>1241</v>
      </c>
      <c r="F32" s="53">
        <v>578</v>
      </c>
      <c r="G32" s="44">
        <v>14</v>
      </c>
      <c r="H32" s="17" t="s">
        <v>1802</v>
      </c>
      <c r="I32" s="19" t="s">
        <v>1820</v>
      </c>
      <c r="J32" s="20" t="s">
        <v>37</v>
      </c>
      <c r="K32" s="20" t="s">
        <v>1863</v>
      </c>
      <c r="L32" s="20" t="s">
        <v>1866</v>
      </c>
      <c r="M32" s="20"/>
      <c r="N32" s="81"/>
    </row>
    <row r="33" spans="1:14" s="5" customFormat="1" ht="41.25" hidden="1" customHeight="1">
      <c r="A33" s="17" t="s">
        <v>1240</v>
      </c>
      <c r="B33" s="17" t="s">
        <v>782</v>
      </c>
      <c r="C33" s="17" t="s">
        <v>1239</v>
      </c>
      <c r="D33" s="17" t="s">
        <v>40</v>
      </c>
      <c r="E33" s="60" t="s">
        <v>1238</v>
      </c>
      <c r="F33" s="52">
        <v>573</v>
      </c>
      <c r="G33" s="38">
        <v>166</v>
      </c>
      <c r="H33" s="17" t="s">
        <v>1556</v>
      </c>
      <c r="I33" s="17"/>
      <c r="J33" s="20"/>
      <c r="K33" s="20"/>
      <c r="L33" s="20"/>
      <c r="M33" s="20"/>
      <c r="N33" s="81"/>
    </row>
    <row r="34" spans="1:14" s="5" customFormat="1" ht="41.25" hidden="1" customHeight="1">
      <c r="A34" s="17" t="s">
        <v>1237</v>
      </c>
      <c r="B34" s="17" t="s">
        <v>782</v>
      </c>
      <c r="C34" s="17" t="s">
        <v>1236</v>
      </c>
      <c r="D34" s="17" t="s">
        <v>40</v>
      </c>
      <c r="E34" s="60" t="s">
        <v>1235</v>
      </c>
      <c r="F34" s="52">
        <v>66</v>
      </c>
      <c r="G34" s="38">
        <v>66</v>
      </c>
      <c r="H34" s="17" t="s">
        <v>277</v>
      </c>
      <c r="I34" s="17"/>
      <c r="J34" s="20"/>
      <c r="K34" s="20"/>
      <c r="L34" s="20"/>
      <c r="M34" s="20"/>
      <c r="N34" s="81"/>
    </row>
    <row r="35" spans="1:14" s="5" customFormat="1" ht="41.25" hidden="1" customHeight="1">
      <c r="A35" s="17" t="s">
        <v>1234</v>
      </c>
      <c r="B35" s="17" t="s">
        <v>782</v>
      </c>
      <c r="C35" s="17" t="s">
        <v>1233</v>
      </c>
      <c r="D35" s="17" t="s">
        <v>40</v>
      </c>
      <c r="E35" s="60" t="s">
        <v>1232</v>
      </c>
      <c r="F35" s="52">
        <v>25</v>
      </c>
      <c r="G35" s="38">
        <v>25</v>
      </c>
      <c r="H35" s="17" t="s">
        <v>259</v>
      </c>
      <c r="I35" s="17"/>
      <c r="J35" s="20"/>
      <c r="K35" s="20"/>
      <c r="L35" s="20"/>
      <c r="M35" s="20"/>
      <c r="N35" s="81"/>
    </row>
    <row r="36" spans="1:14" s="5" customFormat="1" ht="41.25" hidden="1" customHeight="1">
      <c r="A36" s="17" t="s">
        <v>1231</v>
      </c>
      <c r="B36" s="17" t="s">
        <v>782</v>
      </c>
      <c r="C36" s="17" t="s">
        <v>1230</v>
      </c>
      <c r="D36" s="17" t="s">
        <v>13</v>
      </c>
      <c r="E36" s="60" t="s">
        <v>1229</v>
      </c>
      <c r="F36" s="52">
        <v>700</v>
      </c>
      <c r="G36" s="38">
        <v>5</v>
      </c>
      <c r="H36" s="17" t="s">
        <v>9</v>
      </c>
      <c r="I36" s="17"/>
      <c r="J36" s="20"/>
      <c r="K36" s="20"/>
      <c r="L36" s="20"/>
      <c r="M36" s="20"/>
      <c r="N36" s="81"/>
    </row>
    <row r="37" spans="1:14" s="5" customFormat="1" ht="41.25" hidden="1" customHeight="1">
      <c r="A37" s="17"/>
      <c r="B37" s="17"/>
      <c r="C37" s="17"/>
      <c r="D37" s="17"/>
      <c r="E37" s="60" t="s">
        <v>1228</v>
      </c>
      <c r="F37" s="52">
        <v>700</v>
      </c>
      <c r="G37" s="38">
        <v>42</v>
      </c>
      <c r="H37" s="17" t="s">
        <v>9</v>
      </c>
      <c r="I37" s="17"/>
      <c r="J37" s="20"/>
      <c r="K37" s="20"/>
      <c r="L37" s="20"/>
      <c r="M37" s="20"/>
      <c r="N37" s="81"/>
    </row>
    <row r="38" spans="1:14" s="5" customFormat="1" ht="41.25" hidden="1" customHeight="1">
      <c r="A38" s="17" t="s">
        <v>1227</v>
      </c>
      <c r="B38" s="17" t="s">
        <v>782</v>
      </c>
      <c r="C38" s="17" t="s">
        <v>1226</v>
      </c>
      <c r="D38" s="17" t="s">
        <v>40</v>
      </c>
      <c r="E38" s="60" t="s">
        <v>1225</v>
      </c>
      <c r="F38" s="52">
        <v>1167</v>
      </c>
      <c r="G38" s="38">
        <v>527</v>
      </c>
      <c r="H38" s="17" t="s">
        <v>1557</v>
      </c>
      <c r="I38" s="17"/>
      <c r="J38" s="20"/>
      <c r="K38" s="20"/>
      <c r="L38" s="20"/>
      <c r="M38" s="20"/>
      <c r="N38" s="81"/>
    </row>
    <row r="39" spans="1:14" s="5" customFormat="1" ht="41.25" hidden="1" customHeight="1">
      <c r="A39" s="17" t="s">
        <v>1224</v>
      </c>
      <c r="B39" s="17" t="s">
        <v>782</v>
      </c>
      <c r="C39" s="17" t="s">
        <v>1223</v>
      </c>
      <c r="D39" s="17" t="s">
        <v>40</v>
      </c>
      <c r="E39" s="60" t="s">
        <v>1222</v>
      </c>
      <c r="F39" s="52">
        <v>344</v>
      </c>
      <c r="G39" s="38">
        <v>344</v>
      </c>
      <c r="H39" s="17" t="s">
        <v>259</v>
      </c>
      <c r="I39" s="17"/>
      <c r="J39" s="20"/>
      <c r="K39" s="20"/>
      <c r="L39" s="20"/>
      <c r="M39" s="20"/>
      <c r="N39" s="81"/>
    </row>
    <row r="40" spans="1:14" s="5" customFormat="1" ht="41.25" hidden="1" customHeight="1">
      <c r="A40" s="17" t="s">
        <v>1221</v>
      </c>
      <c r="B40" s="17" t="s">
        <v>782</v>
      </c>
      <c r="C40" s="17" t="s">
        <v>1220</v>
      </c>
      <c r="D40" s="17" t="s">
        <v>40</v>
      </c>
      <c r="E40" s="60" t="s">
        <v>1219</v>
      </c>
      <c r="F40" s="52">
        <v>103</v>
      </c>
      <c r="G40" s="38">
        <v>103</v>
      </c>
      <c r="H40" s="17" t="s">
        <v>259</v>
      </c>
      <c r="I40" s="17"/>
      <c r="J40" s="20"/>
      <c r="K40" s="20"/>
      <c r="L40" s="20"/>
      <c r="M40" s="20"/>
      <c r="N40" s="81"/>
    </row>
    <row r="41" spans="1:14" s="5" customFormat="1" ht="41.25" hidden="1" customHeight="1">
      <c r="A41" s="17" t="s">
        <v>1218</v>
      </c>
      <c r="B41" s="17" t="s">
        <v>782</v>
      </c>
      <c r="C41" s="17" t="s">
        <v>1217</v>
      </c>
      <c r="D41" s="17" t="s">
        <v>40</v>
      </c>
      <c r="E41" s="60" t="s">
        <v>1216</v>
      </c>
      <c r="F41" s="52">
        <v>62</v>
      </c>
      <c r="G41" s="38">
        <v>53</v>
      </c>
      <c r="H41" s="17" t="s">
        <v>277</v>
      </c>
      <c r="I41" s="17"/>
      <c r="J41" s="20"/>
      <c r="K41" s="20"/>
      <c r="L41" s="20"/>
      <c r="M41" s="20"/>
      <c r="N41" s="81"/>
    </row>
    <row r="42" spans="1:14" s="5" customFormat="1" ht="41.25" hidden="1" customHeight="1">
      <c r="A42" s="17" t="s">
        <v>1215</v>
      </c>
      <c r="B42" s="17" t="s">
        <v>782</v>
      </c>
      <c r="C42" s="17" t="s">
        <v>1214</v>
      </c>
      <c r="D42" s="17" t="s">
        <v>40</v>
      </c>
      <c r="E42" s="60" t="s">
        <v>1213</v>
      </c>
      <c r="F42" s="52">
        <v>99</v>
      </c>
      <c r="G42" s="38">
        <v>99</v>
      </c>
      <c r="H42" s="17" t="s">
        <v>259</v>
      </c>
      <c r="I42" s="17"/>
      <c r="J42" s="20"/>
      <c r="K42" s="20"/>
      <c r="L42" s="20"/>
      <c r="M42" s="20"/>
      <c r="N42" s="81"/>
    </row>
    <row r="43" spans="1:14" s="5" customFormat="1" ht="41.25" hidden="1" customHeight="1">
      <c r="A43" s="17" t="s">
        <v>1212</v>
      </c>
      <c r="B43" s="17" t="s">
        <v>782</v>
      </c>
      <c r="C43" s="17" t="s">
        <v>1211</v>
      </c>
      <c r="D43" s="17" t="s">
        <v>40</v>
      </c>
      <c r="E43" s="60" t="s">
        <v>1210</v>
      </c>
      <c r="F43" s="52">
        <v>514</v>
      </c>
      <c r="G43" s="38">
        <v>110</v>
      </c>
      <c r="H43" s="17" t="s">
        <v>1558</v>
      </c>
      <c r="I43" s="17"/>
      <c r="J43" s="20"/>
      <c r="K43" s="20"/>
      <c r="L43" s="20"/>
      <c r="M43" s="20"/>
      <c r="N43" s="81"/>
    </row>
    <row r="44" spans="1:14" s="5" customFormat="1" ht="41.25" hidden="1" customHeight="1">
      <c r="A44" s="17" t="s">
        <v>1209</v>
      </c>
      <c r="B44" s="17" t="s">
        <v>782</v>
      </c>
      <c r="C44" s="17" t="s">
        <v>1208</v>
      </c>
      <c r="D44" s="17" t="s">
        <v>40</v>
      </c>
      <c r="E44" s="60" t="s">
        <v>1207</v>
      </c>
      <c r="F44" s="52">
        <v>240</v>
      </c>
      <c r="G44" s="38">
        <v>179</v>
      </c>
      <c r="H44" s="17" t="s">
        <v>277</v>
      </c>
      <c r="I44" s="19"/>
      <c r="J44" s="20"/>
      <c r="K44" s="20"/>
      <c r="L44" s="20"/>
      <c r="M44" s="20"/>
      <c r="N44" s="81"/>
    </row>
    <row r="45" spans="1:14" s="5" customFormat="1" ht="41.25" hidden="1" customHeight="1">
      <c r="A45" s="17" t="s">
        <v>1206</v>
      </c>
      <c r="B45" s="17" t="s">
        <v>782</v>
      </c>
      <c r="C45" s="17" t="s">
        <v>1205</v>
      </c>
      <c r="D45" s="17" t="s">
        <v>40</v>
      </c>
      <c r="E45" s="60" t="s">
        <v>1204</v>
      </c>
      <c r="F45" s="52">
        <v>136</v>
      </c>
      <c r="G45" s="38">
        <v>113</v>
      </c>
      <c r="H45" s="17" t="s">
        <v>277</v>
      </c>
      <c r="I45" s="17"/>
      <c r="J45" s="20"/>
      <c r="K45" s="20"/>
      <c r="L45" s="20"/>
      <c r="M45" s="20"/>
      <c r="N45" s="81"/>
    </row>
    <row r="46" spans="1:14" s="5" customFormat="1" ht="41.25" hidden="1" customHeight="1">
      <c r="A46" s="17" t="s">
        <v>1203</v>
      </c>
      <c r="B46" s="17" t="s">
        <v>782</v>
      </c>
      <c r="C46" s="17" t="s">
        <v>1202</v>
      </c>
      <c r="D46" s="17" t="s">
        <v>40</v>
      </c>
      <c r="E46" s="60" t="s">
        <v>1201</v>
      </c>
      <c r="F46" s="52">
        <v>1298</v>
      </c>
      <c r="G46" s="38">
        <v>218</v>
      </c>
      <c r="H46" s="17" t="s">
        <v>1559</v>
      </c>
      <c r="I46" s="17"/>
      <c r="J46" s="20"/>
      <c r="K46" s="20"/>
      <c r="L46" s="20"/>
      <c r="M46" s="20"/>
      <c r="N46" s="81"/>
    </row>
    <row r="47" spans="1:14" s="5" customFormat="1" ht="41.25" hidden="1" customHeight="1">
      <c r="A47" s="17" t="s">
        <v>1200</v>
      </c>
      <c r="B47" s="17" t="s">
        <v>782</v>
      </c>
      <c r="C47" s="17" t="s">
        <v>1199</v>
      </c>
      <c r="D47" s="17" t="s">
        <v>40</v>
      </c>
      <c r="E47" s="60" t="s">
        <v>1198</v>
      </c>
      <c r="F47" s="52">
        <v>27</v>
      </c>
      <c r="G47" s="38">
        <v>27</v>
      </c>
      <c r="H47" s="17" t="s">
        <v>259</v>
      </c>
      <c r="I47" s="17"/>
      <c r="J47" s="20"/>
      <c r="K47" s="20"/>
      <c r="L47" s="20"/>
      <c r="M47" s="20"/>
      <c r="N47" s="81"/>
    </row>
    <row r="48" spans="1:14" s="5" customFormat="1" ht="41.25" hidden="1" customHeight="1">
      <c r="A48" s="17" t="s">
        <v>1197</v>
      </c>
      <c r="B48" s="17" t="s">
        <v>782</v>
      </c>
      <c r="C48" s="17" t="s">
        <v>1196</v>
      </c>
      <c r="D48" s="17" t="s">
        <v>40</v>
      </c>
      <c r="E48" s="60" t="s">
        <v>1195</v>
      </c>
      <c r="F48" s="52">
        <v>27</v>
      </c>
      <c r="G48" s="38">
        <v>27</v>
      </c>
      <c r="H48" s="17" t="s">
        <v>259</v>
      </c>
      <c r="I48" s="17"/>
      <c r="J48" s="20"/>
      <c r="K48" s="20"/>
      <c r="L48" s="20"/>
      <c r="M48" s="20"/>
      <c r="N48" s="81"/>
    </row>
    <row r="49" spans="1:14" s="5" customFormat="1" ht="41.25" hidden="1" customHeight="1">
      <c r="A49" s="17" t="s">
        <v>1194</v>
      </c>
      <c r="B49" s="17" t="s">
        <v>782</v>
      </c>
      <c r="C49" s="17" t="s">
        <v>1193</v>
      </c>
      <c r="D49" s="17" t="s">
        <v>40</v>
      </c>
      <c r="E49" s="60" t="s">
        <v>1192</v>
      </c>
      <c r="F49" s="52">
        <v>24</v>
      </c>
      <c r="G49" s="38">
        <v>24</v>
      </c>
      <c r="H49" s="17" t="s">
        <v>259</v>
      </c>
      <c r="I49" s="19"/>
      <c r="J49" s="20"/>
      <c r="K49" s="20"/>
      <c r="L49" s="20"/>
      <c r="M49" s="20"/>
      <c r="N49" s="81"/>
    </row>
    <row r="50" spans="1:14" s="5" customFormat="1" ht="41.25" hidden="1" customHeight="1">
      <c r="A50" s="17" t="s">
        <v>1191</v>
      </c>
      <c r="B50" s="17" t="s">
        <v>782</v>
      </c>
      <c r="C50" s="17" t="s">
        <v>1190</v>
      </c>
      <c r="D50" s="17" t="s">
        <v>40</v>
      </c>
      <c r="E50" s="60">
        <v>985</v>
      </c>
      <c r="F50" s="52">
        <v>293</v>
      </c>
      <c r="G50" s="38">
        <v>293</v>
      </c>
      <c r="H50" s="17" t="s">
        <v>259</v>
      </c>
      <c r="I50" s="17"/>
      <c r="J50" s="20"/>
      <c r="K50" s="20"/>
      <c r="L50" s="20"/>
      <c r="M50" s="20"/>
      <c r="N50" s="81"/>
    </row>
    <row r="51" spans="1:14" s="5" customFormat="1" ht="41.25" hidden="1" customHeight="1">
      <c r="A51" s="17" t="s">
        <v>1189</v>
      </c>
      <c r="B51" s="17" t="s">
        <v>782</v>
      </c>
      <c r="C51" s="17" t="s">
        <v>1188</v>
      </c>
      <c r="D51" s="17" t="s">
        <v>40</v>
      </c>
      <c r="E51" s="60" t="s">
        <v>1187</v>
      </c>
      <c r="F51" s="52">
        <v>276</v>
      </c>
      <c r="G51" s="38">
        <v>37</v>
      </c>
      <c r="H51" s="17" t="s">
        <v>259</v>
      </c>
      <c r="I51" s="17"/>
      <c r="J51" s="20"/>
      <c r="K51" s="20"/>
      <c r="L51" s="20"/>
      <c r="M51" s="20"/>
      <c r="N51" s="81"/>
    </row>
    <row r="52" spans="1:14" s="5" customFormat="1" ht="41.25" hidden="1" customHeight="1">
      <c r="A52" s="17"/>
      <c r="B52" s="17"/>
      <c r="C52" s="17"/>
      <c r="D52" s="17"/>
      <c r="E52" s="60" t="s">
        <v>1186</v>
      </c>
      <c r="F52" s="52">
        <v>276</v>
      </c>
      <c r="G52" s="38">
        <v>157</v>
      </c>
      <c r="H52" s="17" t="s">
        <v>259</v>
      </c>
      <c r="I52" s="17"/>
      <c r="J52" s="20"/>
      <c r="K52" s="20"/>
      <c r="L52" s="20"/>
      <c r="M52" s="20"/>
      <c r="N52" s="81"/>
    </row>
    <row r="53" spans="1:14" s="5" customFormat="1" ht="41.25" customHeight="1">
      <c r="A53" s="17" t="s">
        <v>1665</v>
      </c>
      <c r="B53" s="22" t="s">
        <v>782</v>
      </c>
      <c r="C53" s="22" t="s">
        <v>1185</v>
      </c>
      <c r="D53" s="22" t="s">
        <v>40</v>
      </c>
      <c r="E53" s="63" t="s">
        <v>1329</v>
      </c>
      <c r="F53" s="53">
        <v>1123</v>
      </c>
      <c r="G53" s="44">
        <f>459*(1/5)</f>
        <v>91.800000000000011</v>
      </c>
      <c r="H53" s="9" t="s">
        <v>1777</v>
      </c>
      <c r="I53" s="19" t="s">
        <v>1819</v>
      </c>
      <c r="J53" s="20"/>
      <c r="K53" s="20"/>
      <c r="L53" s="20"/>
      <c r="M53" s="20"/>
      <c r="N53" s="215"/>
    </row>
    <row r="54" spans="1:14" s="5" customFormat="1" ht="57.75" hidden="1" customHeight="1">
      <c r="A54" s="17"/>
      <c r="B54" s="17"/>
      <c r="C54" s="30"/>
      <c r="D54" s="17"/>
      <c r="E54" s="60"/>
      <c r="F54" s="51"/>
      <c r="G54" s="38">
        <f>459*(4/5)</f>
        <v>367.20000000000005</v>
      </c>
      <c r="H54" s="19" t="s">
        <v>1560</v>
      </c>
      <c r="I54" s="17"/>
      <c r="J54" s="20"/>
      <c r="K54" s="20"/>
      <c r="L54" s="20"/>
      <c r="M54" s="20"/>
      <c r="N54" s="81"/>
    </row>
    <row r="55" spans="1:14" s="5" customFormat="1" ht="41.25" hidden="1" customHeight="1">
      <c r="A55" s="17" t="s">
        <v>1184</v>
      </c>
      <c r="B55" s="17" t="s">
        <v>782</v>
      </c>
      <c r="C55" s="17" t="s">
        <v>1183</v>
      </c>
      <c r="D55" s="17" t="s">
        <v>40</v>
      </c>
      <c r="E55" s="60" t="s">
        <v>1182</v>
      </c>
      <c r="F55" s="52">
        <v>1240</v>
      </c>
      <c r="G55" s="38">
        <v>152</v>
      </c>
      <c r="H55" s="17" t="s">
        <v>1561</v>
      </c>
      <c r="I55" s="17"/>
      <c r="J55" s="20" t="s">
        <v>37</v>
      </c>
      <c r="K55" s="20" t="s">
        <v>996</v>
      </c>
      <c r="L55" s="20" t="s">
        <v>355</v>
      </c>
      <c r="M55" s="20"/>
      <c r="N55" s="81"/>
    </row>
    <row r="56" spans="1:14" s="5" customFormat="1" ht="41.25" hidden="1" customHeight="1">
      <c r="A56" s="17" t="s">
        <v>1181</v>
      </c>
      <c r="B56" s="17" t="s">
        <v>782</v>
      </c>
      <c r="C56" s="17" t="s">
        <v>1180</v>
      </c>
      <c r="D56" s="17" t="s">
        <v>40</v>
      </c>
      <c r="E56" s="60" t="s">
        <v>1179</v>
      </c>
      <c r="F56" s="52">
        <v>1</v>
      </c>
      <c r="G56" s="38">
        <v>1</v>
      </c>
      <c r="H56" s="17" t="s">
        <v>259</v>
      </c>
      <c r="I56" s="17"/>
      <c r="J56" s="20"/>
      <c r="K56" s="20"/>
      <c r="L56" s="20"/>
      <c r="M56" s="20"/>
      <c r="N56" s="81"/>
    </row>
    <row r="57" spans="1:14" s="5" customFormat="1" ht="41.25" hidden="1" customHeight="1">
      <c r="A57" s="17" t="s">
        <v>1178</v>
      </c>
      <c r="B57" s="17" t="s">
        <v>782</v>
      </c>
      <c r="C57" s="17" t="s">
        <v>1177</v>
      </c>
      <c r="D57" s="17" t="s">
        <v>40</v>
      </c>
      <c r="E57" s="60" t="s">
        <v>1176</v>
      </c>
      <c r="F57" s="52">
        <v>28</v>
      </c>
      <c r="G57" s="38">
        <v>28</v>
      </c>
      <c r="H57" s="17" t="s">
        <v>277</v>
      </c>
      <c r="I57" s="17"/>
      <c r="J57" s="20"/>
      <c r="K57" s="20"/>
      <c r="L57" s="20"/>
      <c r="M57" s="20"/>
      <c r="N57" s="81"/>
    </row>
    <row r="58" spans="1:14" s="5" customFormat="1" ht="41.25" hidden="1" customHeight="1">
      <c r="A58" s="17" t="s">
        <v>1175</v>
      </c>
      <c r="B58" s="17" t="s">
        <v>782</v>
      </c>
      <c r="C58" s="17" t="s">
        <v>1174</v>
      </c>
      <c r="D58" s="17" t="s">
        <v>40</v>
      </c>
      <c r="E58" s="60" t="s">
        <v>1173</v>
      </c>
      <c r="F58" s="52">
        <v>20</v>
      </c>
      <c r="G58" s="38">
        <v>20</v>
      </c>
      <c r="H58" s="17" t="s">
        <v>259</v>
      </c>
      <c r="I58" s="17"/>
      <c r="J58" s="20"/>
      <c r="K58" s="20"/>
      <c r="L58" s="20"/>
      <c r="M58" s="20"/>
      <c r="N58" s="81"/>
    </row>
    <row r="59" spans="1:14" s="5" customFormat="1" ht="41.25" hidden="1" customHeight="1">
      <c r="A59" s="17" t="s">
        <v>1172</v>
      </c>
      <c r="B59" s="17" t="s">
        <v>782</v>
      </c>
      <c r="C59" s="17" t="s">
        <v>1171</v>
      </c>
      <c r="D59" s="17" t="s">
        <v>40</v>
      </c>
      <c r="E59" s="60" t="s">
        <v>1170</v>
      </c>
      <c r="F59" s="52">
        <v>81</v>
      </c>
      <c r="G59" s="38">
        <v>81</v>
      </c>
      <c r="H59" s="17" t="s">
        <v>259</v>
      </c>
      <c r="I59" s="17"/>
      <c r="J59" s="20"/>
      <c r="K59" s="20"/>
      <c r="L59" s="20"/>
      <c r="M59" s="20"/>
      <c r="N59" s="81"/>
    </row>
    <row r="60" spans="1:14" s="5" customFormat="1" ht="41.25" hidden="1" customHeight="1">
      <c r="A60" s="17" t="s">
        <v>1169</v>
      </c>
      <c r="B60" s="17" t="s">
        <v>782</v>
      </c>
      <c r="C60" s="17" t="s">
        <v>1168</v>
      </c>
      <c r="D60" s="17" t="s">
        <v>40</v>
      </c>
      <c r="E60" s="60" t="s">
        <v>1167</v>
      </c>
      <c r="F60" s="52">
        <v>209</v>
      </c>
      <c r="G60" s="38">
        <v>28</v>
      </c>
      <c r="H60" s="19" t="s">
        <v>1562</v>
      </c>
      <c r="I60" s="17"/>
      <c r="J60" s="20"/>
      <c r="K60" s="20"/>
      <c r="L60" s="20"/>
      <c r="M60" s="20"/>
      <c r="N60" s="81"/>
    </row>
    <row r="61" spans="1:14" s="5" customFormat="1" ht="41.25" hidden="1" customHeight="1">
      <c r="A61" s="17" t="s">
        <v>1166</v>
      </c>
      <c r="B61" s="17" t="s">
        <v>782</v>
      </c>
      <c r="C61" s="17" t="s">
        <v>1165</v>
      </c>
      <c r="D61" s="17" t="s">
        <v>40</v>
      </c>
      <c r="E61" s="60" t="s">
        <v>1164</v>
      </c>
      <c r="F61" s="52">
        <v>542</v>
      </c>
      <c r="G61" s="38">
        <v>55</v>
      </c>
      <c r="H61" s="19" t="s">
        <v>1163</v>
      </c>
      <c r="I61" s="17" t="s">
        <v>1162</v>
      </c>
      <c r="J61" s="20"/>
      <c r="K61" s="20"/>
      <c r="L61" s="20"/>
      <c r="M61" s="20"/>
      <c r="N61" s="81"/>
    </row>
    <row r="62" spans="1:14" s="5" customFormat="1" ht="41.25" hidden="1" customHeight="1">
      <c r="A62" s="17" t="s">
        <v>1161</v>
      </c>
      <c r="B62" s="17" t="s">
        <v>782</v>
      </c>
      <c r="C62" s="17" t="s">
        <v>1160</v>
      </c>
      <c r="D62" s="17" t="s">
        <v>40</v>
      </c>
      <c r="E62" s="60" t="s">
        <v>1159</v>
      </c>
      <c r="F62" s="52">
        <v>210</v>
      </c>
      <c r="G62" s="38">
        <v>14</v>
      </c>
      <c r="H62" s="17" t="s">
        <v>1563</v>
      </c>
      <c r="I62" s="17"/>
      <c r="J62" s="20"/>
      <c r="K62" s="20"/>
      <c r="L62" s="20"/>
      <c r="M62" s="20"/>
      <c r="N62" s="81"/>
    </row>
    <row r="63" spans="1:14" s="5" customFormat="1" ht="41.25" hidden="1" customHeight="1">
      <c r="A63" s="17" t="s">
        <v>1158</v>
      </c>
      <c r="B63" s="17" t="s">
        <v>782</v>
      </c>
      <c r="C63" s="17" t="s">
        <v>1157</v>
      </c>
      <c r="D63" s="17" t="s">
        <v>40</v>
      </c>
      <c r="E63" s="60" t="s">
        <v>1156</v>
      </c>
      <c r="F63" s="52">
        <v>999</v>
      </c>
      <c r="G63" s="38">
        <v>75</v>
      </c>
      <c r="H63" s="17" t="s">
        <v>1563</v>
      </c>
      <c r="I63" s="17"/>
      <c r="J63" s="20"/>
      <c r="K63" s="20"/>
      <c r="L63" s="20"/>
      <c r="M63" s="20"/>
      <c r="N63" s="81"/>
    </row>
    <row r="64" spans="1:14" s="5" customFormat="1" ht="41.25" hidden="1" customHeight="1">
      <c r="A64" s="17" t="s">
        <v>1155</v>
      </c>
      <c r="B64" s="17" t="s">
        <v>782</v>
      </c>
      <c r="C64" s="17" t="s">
        <v>1154</v>
      </c>
      <c r="D64" s="17" t="s">
        <v>40</v>
      </c>
      <c r="E64" s="60" t="s">
        <v>1153</v>
      </c>
      <c r="F64" s="52">
        <v>56</v>
      </c>
      <c r="G64" s="38">
        <v>56</v>
      </c>
      <c r="H64" s="17" t="s">
        <v>277</v>
      </c>
      <c r="I64" s="17"/>
      <c r="J64" s="20"/>
      <c r="K64" s="20"/>
      <c r="L64" s="20"/>
      <c r="M64" s="20"/>
      <c r="N64" s="81"/>
    </row>
    <row r="65" spans="1:14" s="5" customFormat="1" ht="41.25" hidden="1" customHeight="1">
      <c r="A65" s="17" t="s">
        <v>1152</v>
      </c>
      <c r="B65" s="17" t="s">
        <v>782</v>
      </c>
      <c r="C65" s="17" t="s">
        <v>1151</v>
      </c>
      <c r="D65" s="17" t="s">
        <v>40</v>
      </c>
      <c r="E65" s="60" t="s">
        <v>1150</v>
      </c>
      <c r="F65" s="52">
        <v>284</v>
      </c>
      <c r="G65" s="38">
        <v>176</v>
      </c>
      <c r="H65" s="17" t="s">
        <v>1564</v>
      </c>
      <c r="I65" s="17"/>
      <c r="J65" s="20"/>
      <c r="K65" s="20"/>
      <c r="L65" s="20"/>
      <c r="M65" s="20"/>
      <c r="N65" s="81"/>
    </row>
    <row r="66" spans="1:14" s="5" customFormat="1" ht="41.25" hidden="1" customHeight="1">
      <c r="A66" s="17" t="s">
        <v>1149</v>
      </c>
      <c r="B66" s="17" t="s">
        <v>782</v>
      </c>
      <c r="C66" s="17" t="s">
        <v>1148</v>
      </c>
      <c r="D66" s="17" t="s">
        <v>40</v>
      </c>
      <c r="E66" s="60" t="s">
        <v>1147</v>
      </c>
      <c r="F66" s="52">
        <v>89</v>
      </c>
      <c r="G66" s="38">
        <v>89</v>
      </c>
      <c r="H66" s="17" t="s">
        <v>259</v>
      </c>
      <c r="I66" s="17" t="s">
        <v>1079</v>
      </c>
      <c r="J66" s="20"/>
      <c r="K66" s="20"/>
      <c r="L66" s="20"/>
      <c r="M66" s="20"/>
      <c r="N66" s="81"/>
    </row>
    <row r="67" spans="1:14" s="5" customFormat="1" ht="41.25" customHeight="1">
      <c r="A67" s="17" t="s">
        <v>1666</v>
      </c>
      <c r="B67" s="17" t="s">
        <v>782</v>
      </c>
      <c r="C67" s="17" t="s">
        <v>1146</v>
      </c>
      <c r="D67" s="17" t="s">
        <v>245</v>
      </c>
      <c r="E67" s="63" t="s">
        <v>1145</v>
      </c>
      <c r="F67" s="53">
        <v>20</v>
      </c>
      <c r="G67" s="44">
        <f>9*(1/2)</f>
        <v>4.5</v>
      </c>
      <c r="H67" s="17" t="s">
        <v>1824</v>
      </c>
      <c r="I67" s="10" t="s">
        <v>1840</v>
      </c>
      <c r="J67" s="20"/>
      <c r="K67" s="20"/>
      <c r="L67" s="20"/>
      <c r="M67" s="20"/>
      <c r="N67" s="81"/>
    </row>
    <row r="68" spans="1:14" s="5" customFormat="1" ht="41.25" customHeight="1">
      <c r="A68" s="17"/>
      <c r="B68" s="17"/>
      <c r="C68" s="17"/>
      <c r="D68" s="17"/>
      <c r="E68" s="63"/>
      <c r="F68" s="53">
        <v>20</v>
      </c>
      <c r="G68" s="44">
        <f>9*(1/2)</f>
        <v>4.5</v>
      </c>
      <c r="H68" s="17" t="s">
        <v>1825</v>
      </c>
      <c r="I68" s="191" t="s">
        <v>1841</v>
      </c>
      <c r="J68" s="20"/>
      <c r="K68" s="20"/>
      <c r="L68" s="20"/>
      <c r="M68" s="20"/>
      <c r="N68" s="81"/>
    </row>
    <row r="69" spans="1:14" s="5" customFormat="1" ht="41.25" hidden="1" customHeight="1">
      <c r="A69" s="17" t="s">
        <v>1144</v>
      </c>
      <c r="B69" s="17" t="s">
        <v>782</v>
      </c>
      <c r="C69" s="17" t="s">
        <v>1143</v>
      </c>
      <c r="D69" s="17" t="s">
        <v>245</v>
      </c>
      <c r="E69" s="60" t="s">
        <v>1142</v>
      </c>
      <c r="F69" s="52">
        <v>20</v>
      </c>
      <c r="G69" s="38">
        <v>8</v>
      </c>
      <c r="H69" s="17" t="s">
        <v>1546</v>
      </c>
      <c r="I69" s="17"/>
      <c r="J69" s="20"/>
      <c r="K69" s="20"/>
      <c r="L69" s="20"/>
      <c r="M69" s="20"/>
      <c r="N69" s="81"/>
    </row>
    <row r="70" spans="1:14" s="5" customFormat="1" ht="41.25" hidden="1" customHeight="1">
      <c r="A70" s="17" t="s">
        <v>1141</v>
      </c>
      <c r="B70" s="17" t="s">
        <v>782</v>
      </c>
      <c r="C70" s="17" t="s">
        <v>1140</v>
      </c>
      <c r="D70" s="17" t="s">
        <v>245</v>
      </c>
      <c r="E70" s="60" t="s">
        <v>1139</v>
      </c>
      <c r="F70" s="52">
        <v>33</v>
      </c>
      <c r="G70" s="38">
        <v>33</v>
      </c>
      <c r="H70" s="17" t="s">
        <v>278</v>
      </c>
      <c r="I70" s="17"/>
      <c r="J70" s="20"/>
      <c r="K70" s="20"/>
      <c r="L70" s="20"/>
      <c r="M70" s="20"/>
      <c r="N70" s="81"/>
    </row>
    <row r="71" spans="1:14" s="5" customFormat="1" ht="41.25" customHeight="1">
      <c r="A71" s="17" t="s">
        <v>1667</v>
      </c>
      <c r="B71" s="17" t="s">
        <v>782</v>
      </c>
      <c r="C71" s="17" t="s">
        <v>1137</v>
      </c>
      <c r="D71" s="17" t="s">
        <v>13</v>
      </c>
      <c r="E71" s="63" t="s">
        <v>1138</v>
      </c>
      <c r="F71" s="53">
        <v>33</v>
      </c>
      <c r="G71" s="44">
        <f>33*(1/2)</f>
        <v>16.5</v>
      </c>
      <c r="H71" s="17" t="s">
        <v>1824</v>
      </c>
      <c r="I71" s="10" t="s">
        <v>1840</v>
      </c>
      <c r="J71" s="20"/>
      <c r="K71" s="20"/>
      <c r="L71" s="20"/>
      <c r="M71" s="20"/>
      <c r="N71" s="81"/>
    </row>
    <row r="72" spans="1:14" s="5" customFormat="1" ht="41.25" customHeight="1">
      <c r="A72" s="17"/>
      <c r="B72" s="17"/>
      <c r="C72" s="17"/>
      <c r="D72" s="17"/>
      <c r="E72" s="64"/>
      <c r="F72" s="53"/>
      <c r="G72" s="44">
        <f>33*(1/2)</f>
        <v>16.5</v>
      </c>
      <c r="H72" s="17" t="s">
        <v>1825</v>
      </c>
      <c r="I72" s="17" t="s">
        <v>1841</v>
      </c>
      <c r="J72" s="20"/>
      <c r="K72" s="20"/>
      <c r="L72" s="20"/>
      <c r="M72" s="20"/>
      <c r="N72" s="81"/>
    </row>
    <row r="73" spans="1:14" s="27" customFormat="1" ht="41.25" hidden="1" customHeight="1">
      <c r="A73" s="29" t="s">
        <v>1136</v>
      </c>
      <c r="B73" s="29" t="s">
        <v>782</v>
      </c>
      <c r="C73" s="29" t="s">
        <v>1135</v>
      </c>
      <c r="D73" s="29" t="s">
        <v>245</v>
      </c>
      <c r="E73" s="60" t="s">
        <v>1330</v>
      </c>
      <c r="F73" s="52">
        <v>29</v>
      </c>
      <c r="G73" s="38">
        <v>5</v>
      </c>
      <c r="H73" s="29" t="s">
        <v>278</v>
      </c>
      <c r="I73" s="29"/>
      <c r="J73" s="28"/>
      <c r="K73" s="28"/>
      <c r="L73" s="28"/>
      <c r="M73" s="28"/>
      <c r="N73" s="85"/>
    </row>
    <row r="74" spans="1:14" s="5" customFormat="1" ht="41.25" customHeight="1">
      <c r="A74" s="17" t="s">
        <v>1668</v>
      </c>
      <c r="B74" s="17" t="s">
        <v>782</v>
      </c>
      <c r="C74" s="17" t="s">
        <v>1134</v>
      </c>
      <c r="D74" s="17" t="s">
        <v>13</v>
      </c>
      <c r="E74" s="63" t="s">
        <v>1133</v>
      </c>
      <c r="F74" s="53">
        <v>73</v>
      </c>
      <c r="G74" s="44">
        <v>5</v>
      </c>
      <c r="H74" s="17" t="s">
        <v>1826</v>
      </c>
      <c r="I74" s="17" t="s">
        <v>1842</v>
      </c>
      <c r="J74" s="20"/>
      <c r="K74" s="20"/>
      <c r="L74" s="20"/>
      <c r="M74" s="20"/>
      <c r="N74" s="81"/>
    </row>
    <row r="75" spans="1:14" s="5" customFormat="1" ht="41.25" hidden="1" customHeight="1">
      <c r="A75" s="17" t="s">
        <v>1132</v>
      </c>
      <c r="B75" s="17" t="s">
        <v>782</v>
      </c>
      <c r="C75" s="17" t="s">
        <v>1131</v>
      </c>
      <c r="D75" s="17" t="s">
        <v>40</v>
      </c>
      <c r="E75" s="61" t="s">
        <v>1130</v>
      </c>
      <c r="F75" s="52">
        <v>238</v>
      </c>
      <c r="G75" s="38">
        <v>175</v>
      </c>
      <c r="H75" s="17" t="s">
        <v>277</v>
      </c>
      <c r="I75" s="19"/>
      <c r="J75" s="20"/>
      <c r="K75" s="20"/>
      <c r="L75" s="20"/>
      <c r="M75" s="20"/>
      <c r="N75" s="81"/>
    </row>
    <row r="76" spans="1:14" s="5" customFormat="1" ht="41.25" hidden="1" customHeight="1">
      <c r="A76" s="17" t="s">
        <v>1129</v>
      </c>
      <c r="B76" s="17" t="s">
        <v>782</v>
      </c>
      <c r="C76" s="17" t="s">
        <v>1128</v>
      </c>
      <c r="D76" s="17" t="s">
        <v>40</v>
      </c>
      <c r="E76" s="61" t="s">
        <v>1127</v>
      </c>
      <c r="F76" s="52">
        <v>156</v>
      </c>
      <c r="G76" s="38">
        <v>94</v>
      </c>
      <c r="H76" s="17" t="s">
        <v>1565</v>
      </c>
      <c r="I76" s="17"/>
      <c r="J76" s="20"/>
      <c r="K76" s="20"/>
      <c r="L76" s="20"/>
      <c r="M76" s="20"/>
      <c r="N76" s="81"/>
    </row>
    <row r="77" spans="1:14" s="5" customFormat="1" ht="41.25" hidden="1" customHeight="1">
      <c r="A77" s="17" t="s">
        <v>1126</v>
      </c>
      <c r="B77" s="17" t="s">
        <v>782</v>
      </c>
      <c r="C77" s="17" t="s">
        <v>1125</v>
      </c>
      <c r="D77" s="17" t="s">
        <v>40</v>
      </c>
      <c r="E77" s="60" t="s">
        <v>1124</v>
      </c>
      <c r="F77" s="52">
        <v>46</v>
      </c>
      <c r="G77" s="38">
        <v>46</v>
      </c>
      <c r="H77" s="17" t="s">
        <v>277</v>
      </c>
      <c r="I77" s="17"/>
      <c r="J77" s="20"/>
      <c r="K77" s="20"/>
      <c r="L77" s="20"/>
      <c r="M77" s="20"/>
      <c r="N77" s="81"/>
    </row>
    <row r="78" spans="1:14" s="5" customFormat="1" ht="41.25" hidden="1" customHeight="1">
      <c r="A78" s="17" t="s">
        <v>1123</v>
      </c>
      <c r="B78" s="17" t="s">
        <v>782</v>
      </c>
      <c r="C78" s="17" t="s">
        <v>1122</v>
      </c>
      <c r="D78" s="17" t="s">
        <v>1076</v>
      </c>
      <c r="E78" s="60" t="s">
        <v>1121</v>
      </c>
      <c r="F78" s="52">
        <v>231</v>
      </c>
      <c r="G78" s="38">
        <v>14</v>
      </c>
      <c r="H78" s="17" t="s">
        <v>1566</v>
      </c>
      <c r="I78" s="17"/>
      <c r="J78" s="20"/>
      <c r="K78" s="20"/>
      <c r="L78" s="20"/>
      <c r="M78" s="20"/>
      <c r="N78" s="81"/>
    </row>
    <row r="79" spans="1:14" s="5" customFormat="1" ht="113.25" hidden="1" customHeight="1">
      <c r="A79" s="17" t="s">
        <v>1120</v>
      </c>
      <c r="B79" s="17" t="s">
        <v>782</v>
      </c>
      <c r="C79" s="17" t="s">
        <v>1511</v>
      </c>
      <c r="D79" s="17" t="s">
        <v>1076</v>
      </c>
      <c r="E79" s="60" t="s">
        <v>1119</v>
      </c>
      <c r="F79" s="52">
        <v>1088</v>
      </c>
      <c r="G79" s="38">
        <f>119</f>
        <v>119</v>
      </c>
      <c r="H79" s="19" t="s">
        <v>1656</v>
      </c>
      <c r="I79" s="17" t="s">
        <v>1548</v>
      </c>
      <c r="J79" s="20"/>
      <c r="K79" s="20"/>
      <c r="L79" s="20"/>
      <c r="M79" s="20"/>
      <c r="N79" s="81"/>
    </row>
    <row r="80" spans="1:14" s="5" customFormat="1" ht="41.25" hidden="1" customHeight="1">
      <c r="A80" s="17" t="s">
        <v>1118</v>
      </c>
      <c r="B80" s="17" t="s">
        <v>782</v>
      </c>
      <c r="C80" s="17" t="s">
        <v>1117</v>
      </c>
      <c r="D80" s="17" t="s">
        <v>1076</v>
      </c>
      <c r="E80" s="60" t="s">
        <v>1116</v>
      </c>
      <c r="F80" s="52">
        <v>231</v>
      </c>
      <c r="G80" s="38">
        <v>231</v>
      </c>
      <c r="H80" s="17" t="s">
        <v>277</v>
      </c>
      <c r="I80" s="17"/>
      <c r="J80" s="20"/>
      <c r="K80" s="20"/>
      <c r="L80" s="20"/>
      <c r="M80" s="20"/>
      <c r="N80" s="81"/>
    </row>
    <row r="81" spans="1:14" s="5" customFormat="1" ht="41.25" hidden="1" customHeight="1">
      <c r="A81" s="17" t="s">
        <v>1115</v>
      </c>
      <c r="B81" s="17" t="s">
        <v>782</v>
      </c>
      <c r="C81" s="17" t="s">
        <v>1114</v>
      </c>
      <c r="D81" s="17" t="s">
        <v>40</v>
      </c>
      <c r="E81" s="60" t="s">
        <v>1113</v>
      </c>
      <c r="F81" s="52">
        <v>245</v>
      </c>
      <c r="G81" s="38">
        <v>245</v>
      </c>
      <c r="H81" s="17" t="s">
        <v>277</v>
      </c>
      <c r="I81" s="17"/>
      <c r="J81" s="20"/>
      <c r="K81" s="20"/>
      <c r="L81" s="20"/>
      <c r="M81" s="20"/>
      <c r="N81" s="81"/>
    </row>
    <row r="82" spans="1:14" s="5" customFormat="1" ht="41.25" hidden="1" customHeight="1">
      <c r="A82" s="17" t="s">
        <v>1112</v>
      </c>
      <c r="B82" s="17" t="s">
        <v>782</v>
      </c>
      <c r="C82" s="17" t="s">
        <v>1111</v>
      </c>
      <c r="D82" s="17" t="s">
        <v>40</v>
      </c>
      <c r="E82" s="60" t="s">
        <v>1110</v>
      </c>
      <c r="F82" s="52">
        <v>814</v>
      </c>
      <c r="G82" s="38">
        <v>202</v>
      </c>
      <c r="H82" s="17" t="s">
        <v>1567</v>
      </c>
      <c r="I82" s="17"/>
      <c r="J82" s="20"/>
      <c r="K82" s="20"/>
      <c r="L82" s="20"/>
      <c r="M82" s="20"/>
      <c r="N82" s="81"/>
    </row>
    <row r="83" spans="1:14" s="5" customFormat="1" ht="41.25" hidden="1" customHeight="1">
      <c r="A83" s="17" t="s">
        <v>1109</v>
      </c>
      <c r="B83" s="17" t="s">
        <v>782</v>
      </c>
      <c r="C83" s="17" t="s">
        <v>1108</v>
      </c>
      <c r="D83" s="17" t="s">
        <v>13</v>
      </c>
      <c r="E83" s="60" t="s">
        <v>1107</v>
      </c>
      <c r="F83" s="52">
        <v>79</v>
      </c>
      <c r="G83" s="38">
        <v>57</v>
      </c>
      <c r="H83" s="17" t="s">
        <v>1568</v>
      </c>
      <c r="I83" s="17"/>
      <c r="J83" s="20"/>
      <c r="K83" s="20"/>
      <c r="L83" s="20"/>
      <c r="M83" s="20"/>
      <c r="N83" s="81"/>
    </row>
    <row r="84" spans="1:14" s="5" customFormat="1" ht="41.25" hidden="1" customHeight="1">
      <c r="A84" s="17" t="s">
        <v>1106</v>
      </c>
      <c r="B84" s="17" t="s">
        <v>782</v>
      </c>
      <c r="C84" s="17" t="s">
        <v>1105</v>
      </c>
      <c r="D84" s="17" t="s">
        <v>38</v>
      </c>
      <c r="E84" s="61" t="s">
        <v>1104</v>
      </c>
      <c r="F84" s="52">
        <v>56</v>
      </c>
      <c r="G84" s="38">
        <v>27</v>
      </c>
      <c r="H84" s="17" t="s">
        <v>1568</v>
      </c>
      <c r="I84" s="17"/>
      <c r="J84" s="20"/>
      <c r="K84" s="20"/>
      <c r="L84" s="20"/>
      <c r="M84" s="20"/>
      <c r="N84" s="81"/>
    </row>
    <row r="85" spans="1:14" s="5" customFormat="1" ht="41.25" hidden="1" customHeight="1">
      <c r="A85" s="17" t="s">
        <v>1103</v>
      </c>
      <c r="B85" s="17" t="s">
        <v>782</v>
      </c>
      <c r="C85" s="17" t="s">
        <v>1102</v>
      </c>
      <c r="D85" s="17" t="s">
        <v>13</v>
      </c>
      <c r="E85" s="60" t="s">
        <v>1101</v>
      </c>
      <c r="F85" s="52">
        <v>5119</v>
      </c>
      <c r="G85" s="38">
        <v>79</v>
      </c>
      <c r="H85" s="17" t="s">
        <v>9</v>
      </c>
      <c r="I85" s="17"/>
      <c r="J85" s="20"/>
      <c r="K85" s="20"/>
      <c r="L85" s="20"/>
      <c r="M85" s="20"/>
      <c r="N85" s="81"/>
    </row>
    <row r="86" spans="1:14" s="5" customFormat="1" ht="41.25" hidden="1" customHeight="1">
      <c r="A86" s="17"/>
      <c r="B86" s="17"/>
      <c r="C86" s="17"/>
      <c r="D86" s="17"/>
      <c r="E86" s="60" t="s">
        <v>1100</v>
      </c>
      <c r="F86" s="52">
        <v>5119</v>
      </c>
      <c r="G86" s="38">
        <v>37</v>
      </c>
      <c r="H86" s="17" t="s">
        <v>9</v>
      </c>
      <c r="I86" s="17"/>
      <c r="J86" s="20"/>
      <c r="K86" s="20"/>
      <c r="L86" s="20"/>
      <c r="M86" s="20"/>
      <c r="N86" s="81"/>
    </row>
    <row r="87" spans="1:14" s="5" customFormat="1" ht="41.25" hidden="1" customHeight="1">
      <c r="A87" s="17"/>
      <c r="B87" s="17"/>
      <c r="C87" s="17"/>
      <c r="D87" s="17"/>
      <c r="E87" s="60" t="s">
        <v>1099</v>
      </c>
      <c r="F87" s="52">
        <v>5119</v>
      </c>
      <c r="G87" s="38">
        <v>59</v>
      </c>
      <c r="H87" s="17" t="s">
        <v>9</v>
      </c>
      <c r="I87" s="17"/>
      <c r="J87" s="20"/>
      <c r="K87" s="20"/>
      <c r="L87" s="20"/>
      <c r="M87" s="20"/>
      <c r="N87" s="81"/>
    </row>
    <row r="88" spans="1:14" s="5" customFormat="1" ht="41.25" hidden="1" customHeight="1">
      <c r="A88" s="17" t="s">
        <v>1098</v>
      </c>
      <c r="B88" s="17" t="s">
        <v>782</v>
      </c>
      <c r="C88" s="17" t="s">
        <v>1097</v>
      </c>
      <c r="D88" s="17" t="s">
        <v>40</v>
      </c>
      <c r="E88" s="60" t="s">
        <v>1096</v>
      </c>
      <c r="F88" s="52">
        <v>1603</v>
      </c>
      <c r="G88" s="38">
        <v>22</v>
      </c>
      <c r="H88" s="17" t="s">
        <v>1565</v>
      </c>
      <c r="I88" s="17"/>
      <c r="J88" s="20"/>
      <c r="K88" s="20"/>
      <c r="L88" s="20"/>
      <c r="M88" s="20"/>
      <c r="N88" s="81"/>
    </row>
    <row r="89" spans="1:14" s="5" customFormat="1" ht="41.25" hidden="1" customHeight="1">
      <c r="A89" s="17" t="s">
        <v>1095</v>
      </c>
      <c r="B89" s="17" t="s">
        <v>782</v>
      </c>
      <c r="C89" s="17" t="s">
        <v>1094</v>
      </c>
      <c r="D89" s="17" t="s">
        <v>13</v>
      </c>
      <c r="E89" s="60" t="s">
        <v>1093</v>
      </c>
      <c r="F89" s="52">
        <v>20</v>
      </c>
      <c r="G89" s="38">
        <v>20</v>
      </c>
      <c r="H89" s="17" t="s">
        <v>1565</v>
      </c>
      <c r="I89" s="17"/>
      <c r="J89" s="20"/>
      <c r="K89" s="20"/>
      <c r="L89" s="20"/>
      <c r="M89" s="20"/>
      <c r="N89" s="81"/>
    </row>
    <row r="90" spans="1:14" s="5" customFormat="1" ht="41.25" hidden="1" customHeight="1">
      <c r="A90" s="17" t="s">
        <v>1092</v>
      </c>
      <c r="B90" s="17" t="s">
        <v>782</v>
      </c>
      <c r="C90" s="17" t="s">
        <v>1091</v>
      </c>
      <c r="D90" s="17" t="s">
        <v>38</v>
      </c>
      <c r="E90" s="60" t="s">
        <v>1090</v>
      </c>
      <c r="F90" s="52">
        <v>400</v>
      </c>
      <c r="G90" s="38">
        <v>26</v>
      </c>
      <c r="H90" s="17" t="s">
        <v>1565</v>
      </c>
      <c r="I90" s="17"/>
      <c r="J90" s="20"/>
      <c r="K90" s="20"/>
      <c r="L90" s="20"/>
      <c r="M90" s="20"/>
      <c r="N90" s="81"/>
    </row>
    <row r="91" spans="1:14" s="7" customFormat="1" ht="41.25" customHeight="1">
      <c r="A91" s="191" t="s">
        <v>1669</v>
      </c>
      <c r="B91" s="191" t="s">
        <v>782</v>
      </c>
      <c r="C91" s="191" t="s">
        <v>1089</v>
      </c>
      <c r="D91" s="191" t="s">
        <v>13</v>
      </c>
      <c r="E91" s="63" t="s">
        <v>1335</v>
      </c>
      <c r="F91" s="53">
        <v>10</v>
      </c>
      <c r="G91" s="44">
        <v>10</v>
      </c>
      <c r="H91" s="191" t="s">
        <v>1827</v>
      </c>
      <c r="I91" s="191" t="s">
        <v>1841</v>
      </c>
      <c r="J91" s="21"/>
      <c r="K91" s="21"/>
      <c r="L91" s="21"/>
      <c r="M91" s="21"/>
      <c r="N91" s="215"/>
    </row>
    <row r="92" spans="1:14" s="5" customFormat="1" ht="41.25" customHeight="1">
      <c r="A92" s="17" t="s">
        <v>1670</v>
      </c>
      <c r="B92" s="17" t="s">
        <v>782</v>
      </c>
      <c r="C92" s="17" t="s">
        <v>1087</v>
      </c>
      <c r="D92" s="17" t="s">
        <v>38</v>
      </c>
      <c r="E92" s="63" t="s">
        <v>1086</v>
      </c>
      <c r="F92" s="53">
        <v>258</v>
      </c>
      <c r="G92" s="44">
        <v>6</v>
      </c>
      <c r="H92" s="17" t="s">
        <v>1804</v>
      </c>
      <c r="I92" s="84" t="s">
        <v>1843</v>
      </c>
      <c r="J92" s="20"/>
      <c r="K92" s="20"/>
      <c r="L92" s="20"/>
      <c r="M92" s="20"/>
      <c r="N92" s="81"/>
    </row>
    <row r="93" spans="1:14" s="5" customFormat="1" ht="41.25" hidden="1" customHeight="1">
      <c r="A93" s="17" t="s">
        <v>1085</v>
      </c>
      <c r="B93" s="17" t="s">
        <v>782</v>
      </c>
      <c r="C93" s="17" t="s">
        <v>1084</v>
      </c>
      <c r="D93" s="17" t="s">
        <v>40</v>
      </c>
      <c r="E93" s="60" t="s">
        <v>1083</v>
      </c>
      <c r="F93" s="52">
        <v>71</v>
      </c>
      <c r="G93" s="38">
        <v>12</v>
      </c>
      <c r="H93" s="17" t="s">
        <v>1565</v>
      </c>
      <c r="I93" s="17"/>
      <c r="J93" s="20"/>
      <c r="K93" s="20"/>
      <c r="L93" s="20"/>
      <c r="M93" s="20"/>
      <c r="N93" s="81"/>
    </row>
    <row r="94" spans="1:14" s="5" customFormat="1" ht="41.25" hidden="1" customHeight="1">
      <c r="A94" s="17" t="s">
        <v>1082</v>
      </c>
      <c r="B94" s="17" t="s">
        <v>782</v>
      </c>
      <c r="C94" s="17" t="s">
        <v>1081</v>
      </c>
      <c r="D94" s="17" t="s">
        <v>40</v>
      </c>
      <c r="E94" s="60" t="s">
        <v>1080</v>
      </c>
      <c r="F94" s="52">
        <v>164</v>
      </c>
      <c r="G94" s="38">
        <v>13</v>
      </c>
      <c r="H94" s="17" t="s">
        <v>259</v>
      </c>
      <c r="I94" s="17" t="s">
        <v>1079</v>
      </c>
      <c r="J94" s="20"/>
      <c r="K94" s="20"/>
      <c r="L94" s="20"/>
      <c r="M94" s="20"/>
      <c r="N94" s="81"/>
    </row>
    <row r="95" spans="1:14" s="5" customFormat="1" ht="41.25" hidden="1" customHeight="1">
      <c r="A95" s="17" t="s">
        <v>1078</v>
      </c>
      <c r="B95" s="17" t="s">
        <v>782</v>
      </c>
      <c r="C95" s="17" t="s">
        <v>1077</v>
      </c>
      <c r="D95" s="17" t="s">
        <v>1076</v>
      </c>
      <c r="E95" s="60" t="s">
        <v>1075</v>
      </c>
      <c r="F95" s="52">
        <v>50</v>
      </c>
      <c r="G95" s="38">
        <v>50</v>
      </c>
      <c r="H95" s="17" t="s">
        <v>1567</v>
      </c>
      <c r="I95" s="17"/>
      <c r="J95" s="20"/>
      <c r="K95" s="20"/>
      <c r="L95" s="20"/>
      <c r="M95" s="20"/>
      <c r="N95" s="81"/>
    </row>
    <row r="96" spans="1:14" s="5" customFormat="1" ht="41.25" hidden="1" customHeight="1">
      <c r="A96" s="17" t="s">
        <v>1074</v>
      </c>
      <c r="B96" s="17" t="s">
        <v>782</v>
      </c>
      <c r="C96" s="17" t="s">
        <v>1073</v>
      </c>
      <c r="D96" s="17" t="s">
        <v>13</v>
      </c>
      <c r="E96" s="60" t="s">
        <v>1072</v>
      </c>
      <c r="F96" s="52">
        <v>16</v>
      </c>
      <c r="G96" s="38">
        <v>16</v>
      </c>
      <c r="H96" s="17" t="s">
        <v>1567</v>
      </c>
      <c r="I96" s="17"/>
      <c r="J96" s="20"/>
      <c r="K96" s="20"/>
      <c r="L96" s="20"/>
      <c r="M96" s="20"/>
      <c r="N96" s="81"/>
    </row>
    <row r="97" spans="1:14" s="5" customFormat="1" ht="41.25" hidden="1" customHeight="1">
      <c r="A97" s="17" t="s">
        <v>1071</v>
      </c>
      <c r="B97" s="17" t="s">
        <v>782</v>
      </c>
      <c r="C97" s="17" t="s">
        <v>1070</v>
      </c>
      <c r="D97" s="17" t="s">
        <v>40</v>
      </c>
      <c r="E97" s="60" t="s">
        <v>1069</v>
      </c>
      <c r="F97" s="52">
        <v>231</v>
      </c>
      <c r="G97" s="38">
        <v>231</v>
      </c>
      <c r="H97" s="17" t="s">
        <v>259</v>
      </c>
      <c r="I97" s="17"/>
      <c r="J97" s="20"/>
      <c r="K97" s="20"/>
      <c r="L97" s="20"/>
      <c r="M97" s="20"/>
      <c r="N97" s="81"/>
    </row>
    <row r="98" spans="1:14" s="5" customFormat="1" ht="41.25" hidden="1" customHeight="1">
      <c r="A98" s="17" t="s">
        <v>1068</v>
      </c>
      <c r="B98" s="17" t="s">
        <v>782</v>
      </c>
      <c r="C98" s="17" t="s">
        <v>1067</v>
      </c>
      <c r="D98" s="17" t="s">
        <v>40</v>
      </c>
      <c r="E98" s="60" t="s">
        <v>1066</v>
      </c>
      <c r="F98" s="52">
        <v>1459</v>
      </c>
      <c r="G98" s="38">
        <v>75</v>
      </c>
      <c r="H98" s="17" t="s">
        <v>1569</v>
      </c>
      <c r="I98" s="17"/>
      <c r="J98" s="20"/>
      <c r="K98" s="20"/>
      <c r="L98" s="20"/>
      <c r="M98" s="20"/>
      <c r="N98" s="81"/>
    </row>
    <row r="99" spans="1:14" s="5" customFormat="1" ht="41.25" hidden="1" customHeight="1">
      <c r="A99" s="17" t="s">
        <v>1065</v>
      </c>
      <c r="B99" s="17" t="s">
        <v>782</v>
      </c>
      <c r="C99" s="17" t="s">
        <v>1064</v>
      </c>
      <c r="D99" s="17" t="s">
        <v>40</v>
      </c>
      <c r="E99" s="60" t="s">
        <v>1063</v>
      </c>
      <c r="F99" s="52">
        <v>2856</v>
      </c>
      <c r="G99" s="38">
        <v>90</v>
      </c>
      <c r="H99" s="17" t="s">
        <v>1569</v>
      </c>
      <c r="I99" s="17"/>
      <c r="J99" s="20"/>
      <c r="K99" s="20"/>
      <c r="L99" s="20"/>
      <c r="M99" s="20"/>
      <c r="N99" s="81"/>
    </row>
    <row r="100" spans="1:14" s="5" customFormat="1" ht="41.25" hidden="1" customHeight="1">
      <c r="A100" s="17" t="s">
        <v>1062</v>
      </c>
      <c r="B100" s="17" t="s">
        <v>782</v>
      </c>
      <c r="C100" s="17" t="s">
        <v>1061</v>
      </c>
      <c r="D100" s="17" t="s">
        <v>165</v>
      </c>
      <c r="E100" s="60" t="s">
        <v>1060</v>
      </c>
      <c r="F100" s="52">
        <v>550</v>
      </c>
      <c r="G100" s="38">
        <v>550</v>
      </c>
      <c r="H100" s="17" t="s">
        <v>0</v>
      </c>
      <c r="I100" s="17"/>
      <c r="J100" s="20"/>
      <c r="K100" s="20"/>
      <c r="L100" s="20"/>
      <c r="M100" s="20"/>
      <c r="N100" s="81"/>
    </row>
    <row r="101" spans="1:14" s="5" customFormat="1" ht="41.25" hidden="1" customHeight="1">
      <c r="A101" s="17" t="s">
        <v>1059</v>
      </c>
      <c r="B101" s="17" t="s">
        <v>782</v>
      </c>
      <c r="C101" s="17" t="s">
        <v>1058</v>
      </c>
      <c r="D101" s="17" t="s">
        <v>40</v>
      </c>
      <c r="E101" s="60" t="s">
        <v>1057</v>
      </c>
      <c r="F101" s="52">
        <v>144</v>
      </c>
      <c r="G101" s="38">
        <v>144</v>
      </c>
      <c r="H101" s="17" t="s">
        <v>259</v>
      </c>
      <c r="I101" s="17"/>
      <c r="J101" s="20"/>
      <c r="K101" s="20"/>
      <c r="L101" s="20"/>
      <c r="M101" s="20"/>
      <c r="N101" s="81"/>
    </row>
    <row r="102" spans="1:14" s="5" customFormat="1" ht="41.25" hidden="1" customHeight="1">
      <c r="A102" s="17" t="s">
        <v>1056</v>
      </c>
      <c r="B102" s="17" t="s">
        <v>782</v>
      </c>
      <c r="C102" s="17" t="s">
        <v>1055</v>
      </c>
      <c r="D102" s="17" t="s">
        <v>40</v>
      </c>
      <c r="E102" s="60" t="s">
        <v>1054</v>
      </c>
      <c r="F102" s="52">
        <v>140</v>
      </c>
      <c r="G102" s="38">
        <v>140</v>
      </c>
      <c r="H102" s="17" t="s">
        <v>259</v>
      </c>
      <c r="I102" s="17"/>
      <c r="J102" s="20"/>
      <c r="K102" s="20"/>
      <c r="L102" s="20"/>
      <c r="M102" s="20"/>
      <c r="N102" s="81"/>
    </row>
    <row r="103" spans="1:14" s="5" customFormat="1" ht="41.25" hidden="1" customHeight="1">
      <c r="A103" s="17" t="s">
        <v>1053</v>
      </c>
      <c r="B103" s="17" t="s">
        <v>782</v>
      </c>
      <c r="C103" s="17" t="s">
        <v>1052</v>
      </c>
      <c r="D103" s="17" t="s">
        <v>40</v>
      </c>
      <c r="E103" s="61" t="s">
        <v>1051</v>
      </c>
      <c r="F103" s="52">
        <v>715</v>
      </c>
      <c r="G103" s="38">
        <v>47</v>
      </c>
      <c r="H103" s="17" t="s">
        <v>1570</v>
      </c>
      <c r="I103" s="17"/>
      <c r="J103" s="20"/>
      <c r="K103" s="20"/>
      <c r="L103" s="20"/>
      <c r="M103" s="20"/>
      <c r="N103" s="81"/>
    </row>
    <row r="104" spans="1:14" s="5" customFormat="1" ht="41.25" hidden="1" customHeight="1">
      <c r="A104" s="17" t="s">
        <v>1050</v>
      </c>
      <c r="B104" s="17" t="s">
        <v>782</v>
      </c>
      <c r="C104" s="17" t="s">
        <v>1049</v>
      </c>
      <c r="D104" s="17" t="s">
        <v>13</v>
      </c>
      <c r="E104" s="60" t="s">
        <v>1048</v>
      </c>
      <c r="F104" s="52">
        <v>5487</v>
      </c>
      <c r="G104" s="38">
        <v>70</v>
      </c>
      <c r="H104" s="17" t="s">
        <v>0</v>
      </c>
      <c r="I104" s="17"/>
      <c r="J104" s="20"/>
      <c r="K104" s="20"/>
      <c r="L104" s="20"/>
      <c r="M104" s="20"/>
      <c r="N104" s="81"/>
    </row>
    <row r="105" spans="1:14" s="5" customFormat="1" ht="41.25" hidden="1" customHeight="1">
      <c r="A105" s="17"/>
      <c r="B105" s="17"/>
      <c r="C105" s="17"/>
      <c r="D105" s="17"/>
      <c r="E105" s="60" t="s">
        <v>1047</v>
      </c>
      <c r="F105" s="52">
        <v>5487</v>
      </c>
      <c r="G105" s="38">
        <v>589</v>
      </c>
      <c r="H105" s="17" t="s">
        <v>0</v>
      </c>
      <c r="I105" s="17"/>
      <c r="J105" s="20"/>
      <c r="K105" s="20"/>
      <c r="L105" s="20"/>
      <c r="M105" s="20"/>
      <c r="N105" s="81"/>
    </row>
    <row r="106" spans="1:14" s="5" customFormat="1" ht="41.25" hidden="1" customHeight="1">
      <c r="A106" s="17"/>
      <c r="B106" s="17"/>
      <c r="C106" s="17"/>
      <c r="D106" s="17"/>
      <c r="E106" s="60" t="s">
        <v>1046</v>
      </c>
      <c r="F106" s="52">
        <v>5487</v>
      </c>
      <c r="G106" s="38">
        <v>758</v>
      </c>
      <c r="H106" s="17" t="s">
        <v>0</v>
      </c>
      <c r="I106" s="17"/>
      <c r="J106" s="20"/>
      <c r="K106" s="20"/>
      <c r="L106" s="20"/>
      <c r="M106" s="20"/>
      <c r="N106" s="81"/>
    </row>
    <row r="107" spans="1:14" s="5" customFormat="1" ht="61.5" hidden="1" customHeight="1">
      <c r="A107" s="17" t="s">
        <v>1045</v>
      </c>
      <c r="B107" s="17" t="s">
        <v>782</v>
      </c>
      <c r="C107" s="17" t="s">
        <v>1044</v>
      </c>
      <c r="D107" s="17" t="s">
        <v>40</v>
      </c>
      <c r="E107" s="60" t="s">
        <v>1043</v>
      </c>
      <c r="F107" s="52">
        <v>995</v>
      </c>
      <c r="G107" s="38">
        <v>124</v>
      </c>
      <c r="H107" s="19" t="s">
        <v>1571</v>
      </c>
      <c r="I107" s="17"/>
      <c r="J107" s="20"/>
      <c r="K107" s="20"/>
      <c r="L107" s="20"/>
      <c r="M107" s="20"/>
      <c r="N107" s="81"/>
    </row>
    <row r="108" spans="1:14" s="5" customFormat="1" ht="41.25" hidden="1" customHeight="1">
      <c r="A108" s="17" t="s">
        <v>1042</v>
      </c>
      <c r="B108" s="17" t="s">
        <v>782</v>
      </c>
      <c r="C108" s="17" t="s">
        <v>1041</v>
      </c>
      <c r="D108" s="17" t="s">
        <v>40</v>
      </c>
      <c r="E108" s="60" t="s">
        <v>1040</v>
      </c>
      <c r="F108" s="52">
        <v>455</v>
      </c>
      <c r="G108" s="38">
        <v>71</v>
      </c>
      <c r="H108" s="17" t="s">
        <v>1036</v>
      </c>
      <c r="I108" s="17" t="s">
        <v>1373</v>
      </c>
      <c r="J108" s="20"/>
      <c r="K108" s="20"/>
      <c r="L108" s="20"/>
      <c r="M108" s="20"/>
      <c r="N108" s="81"/>
    </row>
    <row r="109" spans="1:14" s="5" customFormat="1" ht="33" hidden="1" customHeight="1">
      <c r="A109" s="17" t="s">
        <v>1039</v>
      </c>
      <c r="B109" s="17" t="s">
        <v>782</v>
      </c>
      <c r="C109" s="17" t="s">
        <v>1038</v>
      </c>
      <c r="D109" s="17" t="s">
        <v>40</v>
      </c>
      <c r="E109" s="60" t="s">
        <v>1037</v>
      </c>
      <c r="F109" s="52">
        <v>1286</v>
      </c>
      <c r="G109" s="38">
        <v>112</v>
      </c>
      <c r="H109" s="17" t="s">
        <v>1036</v>
      </c>
      <c r="I109" s="17" t="s">
        <v>1373</v>
      </c>
      <c r="J109" s="20"/>
      <c r="K109" s="20"/>
      <c r="L109" s="20"/>
      <c r="M109" s="20"/>
      <c r="N109" s="81"/>
    </row>
    <row r="110" spans="1:14" s="5" customFormat="1" ht="45" hidden="1" customHeight="1">
      <c r="A110" s="17" t="s">
        <v>1035</v>
      </c>
      <c r="B110" s="17" t="s">
        <v>782</v>
      </c>
      <c r="C110" s="17" t="s">
        <v>1034</v>
      </c>
      <c r="D110" s="17" t="s">
        <v>40</v>
      </c>
      <c r="E110" s="60" t="s">
        <v>1033</v>
      </c>
      <c r="F110" s="52">
        <v>1218</v>
      </c>
      <c r="G110" s="38">
        <f>115</f>
        <v>115</v>
      </c>
      <c r="H110" s="19" t="s">
        <v>1572</v>
      </c>
      <c r="I110" s="17"/>
      <c r="J110" s="20"/>
      <c r="K110" s="20"/>
      <c r="L110" s="20"/>
      <c r="M110" s="20"/>
      <c r="N110" s="81"/>
    </row>
    <row r="111" spans="1:14" s="5" customFormat="1" ht="41.25" hidden="1" customHeight="1">
      <c r="A111" s="17" t="s">
        <v>1032</v>
      </c>
      <c r="B111" s="17" t="s">
        <v>782</v>
      </c>
      <c r="C111" s="17" t="s">
        <v>1031</v>
      </c>
      <c r="D111" s="17" t="s">
        <v>40</v>
      </c>
      <c r="E111" s="60" t="s">
        <v>1030</v>
      </c>
      <c r="F111" s="52">
        <v>1224</v>
      </c>
      <c r="G111" s="38">
        <v>120</v>
      </c>
      <c r="H111" s="17" t="s">
        <v>1573</v>
      </c>
      <c r="I111" s="17"/>
      <c r="J111" s="20"/>
      <c r="K111" s="20"/>
      <c r="L111" s="20"/>
      <c r="M111" s="20"/>
      <c r="N111" s="81"/>
    </row>
    <row r="112" spans="1:14" s="5" customFormat="1" ht="41.25" customHeight="1">
      <c r="A112" s="17" t="s">
        <v>1671</v>
      </c>
      <c r="B112" s="17" t="s">
        <v>782</v>
      </c>
      <c r="C112" s="17" t="s">
        <v>1029</v>
      </c>
      <c r="D112" s="17" t="s">
        <v>40</v>
      </c>
      <c r="E112" s="63" t="s">
        <v>1028</v>
      </c>
      <c r="F112" s="53">
        <v>1160</v>
      </c>
      <c r="G112" s="44">
        <v>110</v>
      </c>
      <c r="H112" s="17" t="s">
        <v>1778</v>
      </c>
      <c r="I112" s="19" t="s">
        <v>1861</v>
      </c>
      <c r="J112" s="20"/>
      <c r="K112" s="20"/>
      <c r="L112" s="20"/>
      <c r="M112" s="20"/>
      <c r="N112" s="81"/>
    </row>
    <row r="113" spans="1:14" s="5" customFormat="1" ht="41.25" hidden="1" customHeight="1">
      <c r="A113" s="17" t="s">
        <v>1027</v>
      </c>
      <c r="B113" s="17" t="s">
        <v>782</v>
      </c>
      <c r="C113" s="17" t="s">
        <v>1026</v>
      </c>
      <c r="D113" s="17" t="s">
        <v>40</v>
      </c>
      <c r="E113" s="60" t="s">
        <v>1025</v>
      </c>
      <c r="F113" s="52">
        <v>1149</v>
      </c>
      <c r="G113" s="38">
        <v>112</v>
      </c>
      <c r="H113" s="17" t="s">
        <v>1024</v>
      </c>
      <c r="I113" s="17" t="s">
        <v>1021</v>
      </c>
      <c r="J113" s="20"/>
      <c r="K113" s="20"/>
      <c r="L113" s="20"/>
      <c r="M113" s="20"/>
      <c r="N113" s="81"/>
    </row>
    <row r="114" spans="1:14" s="5" customFormat="1" ht="41.25" customHeight="1">
      <c r="A114" s="17" t="s">
        <v>1672</v>
      </c>
      <c r="B114" s="17" t="s">
        <v>782</v>
      </c>
      <c r="C114" s="17" t="s">
        <v>1023</v>
      </c>
      <c r="D114" s="17" t="s">
        <v>40</v>
      </c>
      <c r="E114" s="63" t="s">
        <v>1022</v>
      </c>
      <c r="F114" s="53">
        <v>902</v>
      </c>
      <c r="G114" s="44">
        <v>188</v>
      </c>
      <c r="H114" s="17" t="s">
        <v>1806</v>
      </c>
      <c r="I114" s="17" t="s">
        <v>1790</v>
      </c>
      <c r="J114" s="20"/>
      <c r="K114" s="20"/>
      <c r="L114" s="20"/>
      <c r="M114" s="20"/>
      <c r="N114" s="81"/>
    </row>
    <row r="115" spans="1:14" s="5" customFormat="1" ht="41.25" hidden="1" customHeight="1">
      <c r="A115" s="17" t="s">
        <v>1020</v>
      </c>
      <c r="B115" s="17" t="s">
        <v>782</v>
      </c>
      <c r="C115" s="17" t="s">
        <v>1019</v>
      </c>
      <c r="D115" s="17" t="s">
        <v>13</v>
      </c>
      <c r="E115" s="61" t="s">
        <v>1018</v>
      </c>
      <c r="F115" s="52">
        <v>235</v>
      </c>
      <c r="G115" s="38">
        <v>166</v>
      </c>
      <c r="H115" s="17" t="s">
        <v>0</v>
      </c>
      <c r="I115" s="17"/>
      <c r="J115" s="20"/>
      <c r="K115" s="20"/>
      <c r="L115" s="20"/>
      <c r="M115" s="20"/>
      <c r="N115" s="81"/>
    </row>
    <row r="116" spans="1:14" s="5" customFormat="1" ht="41.25" hidden="1" customHeight="1">
      <c r="A116" s="17" t="s">
        <v>1017</v>
      </c>
      <c r="B116" s="17" t="s">
        <v>782</v>
      </c>
      <c r="C116" s="17" t="s">
        <v>1016</v>
      </c>
      <c r="D116" s="17" t="s">
        <v>40</v>
      </c>
      <c r="E116" s="60" t="s">
        <v>1015</v>
      </c>
      <c r="F116" s="52">
        <v>418</v>
      </c>
      <c r="G116" s="38">
        <v>131</v>
      </c>
      <c r="H116" s="17" t="s">
        <v>1014</v>
      </c>
      <c r="I116" s="17" t="s">
        <v>1013</v>
      </c>
      <c r="J116" s="20" t="s">
        <v>37</v>
      </c>
      <c r="K116" s="20" t="s">
        <v>107</v>
      </c>
      <c r="L116" s="20" t="s">
        <v>1012</v>
      </c>
      <c r="M116" s="20"/>
      <c r="N116" s="81"/>
    </row>
    <row r="117" spans="1:14" s="5" customFormat="1" ht="41.25" hidden="1" customHeight="1">
      <c r="A117" s="17" t="s">
        <v>1011</v>
      </c>
      <c r="B117" s="17" t="s">
        <v>782</v>
      </c>
      <c r="C117" s="17" t="s">
        <v>1010</v>
      </c>
      <c r="D117" s="17" t="s">
        <v>40</v>
      </c>
      <c r="E117" s="60" t="s">
        <v>1009</v>
      </c>
      <c r="F117" s="52">
        <v>701</v>
      </c>
      <c r="G117" s="38">
        <v>68</v>
      </c>
      <c r="H117" s="17" t="s">
        <v>1574</v>
      </c>
      <c r="I117" s="17"/>
      <c r="J117" s="20"/>
      <c r="K117" s="20"/>
      <c r="L117" s="20"/>
      <c r="M117" s="20"/>
      <c r="N117" s="81"/>
    </row>
    <row r="118" spans="1:14" s="5" customFormat="1" ht="41.25" hidden="1" customHeight="1">
      <c r="A118" s="17" t="s">
        <v>1008</v>
      </c>
      <c r="B118" s="17" t="s">
        <v>782</v>
      </c>
      <c r="C118" s="17" t="s">
        <v>1007</v>
      </c>
      <c r="D118" s="17" t="s">
        <v>40</v>
      </c>
      <c r="E118" s="61" t="s">
        <v>1006</v>
      </c>
      <c r="F118" s="52">
        <v>996</v>
      </c>
      <c r="G118" s="38">
        <v>97</v>
      </c>
      <c r="H118" s="17" t="s">
        <v>1575</v>
      </c>
      <c r="I118" s="17"/>
      <c r="J118" s="20"/>
      <c r="K118" s="20"/>
      <c r="L118" s="20"/>
      <c r="M118" s="20"/>
      <c r="N118" s="81"/>
    </row>
    <row r="119" spans="1:14" s="5" customFormat="1" ht="41.25" hidden="1" customHeight="1">
      <c r="A119" s="17" t="s">
        <v>1005</v>
      </c>
      <c r="B119" s="17" t="s">
        <v>782</v>
      </c>
      <c r="C119" s="17" t="s">
        <v>1004</v>
      </c>
      <c r="D119" s="17" t="s">
        <v>40</v>
      </c>
      <c r="E119" s="61" t="s">
        <v>1003</v>
      </c>
      <c r="F119" s="52">
        <v>1058</v>
      </c>
      <c r="G119" s="38">
        <v>111</v>
      </c>
      <c r="H119" s="17" t="s">
        <v>1576</v>
      </c>
      <c r="I119" s="17"/>
      <c r="J119" s="20"/>
      <c r="K119" s="20"/>
      <c r="L119" s="20"/>
      <c r="M119" s="20"/>
      <c r="N119" s="81"/>
    </row>
    <row r="120" spans="1:14" s="5" customFormat="1" ht="41.25" hidden="1" customHeight="1">
      <c r="A120" s="17" t="s">
        <v>1002</v>
      </c>
      <c r="B120" s="17" t="s">
        <v>782</v>
      </c>
      <c r="C120" s="17" t="s">
        <v>1001</v>
      </c>
      <c r="D120" s="17" t="s">
        <v>34</v>
      </c>
      <c r="E120" s="61" t="s">
        <v>1000</v>
      </c>
      <c r="F120" s="52">
        <v>1041</v>
      </c>
      <c r="G120" s="38">
        <v>117</v>
      </c>
      <c r="H120" s="17" t="s">
        <v>1577</v>
      </c>
      <c r="I120" s="17"/>
      <c r="J120" s="20"/>
      <c r="K120" s="20"/>
      <c r="L120" s="20"/>
      <c r="M120" s="20"/>
      <c r="N120" s="81"/>
    </row>
    <row r="121" spans="1:14" s="5" customFormat="1" ht="41.25" hidden="1" customHeight="1">
      <c r="A121" s="17" t="s">
        <v>999</v>
      </c>
      <c r="B121" s="17" t="s">
        <v>782</v>
      </c>
      <c r="C121" s="17" t="s">
        <v>998</v>
      </c>
      <c r="D121" s="17" t="s">
        <v>40</v>
      </c>
      <c r="E121" s="61" t="s">
        <v>997</v>
      </c>
      <c r="F121" s="52">
        <v>1085</v>
      </c>
      <c r="G121" s="38">
        <v>128</v>
      </c>
      <c r="H121" s="17" t="s">
        <v>1578</v>
      </c>
      <c r="I121" s="17"/>
      <c r="J121" s="20" t="s">
        <v>37</v>
      </c>
      <c r="K121" s="20" t="s">
        <v>996</v>
      </c>
      <c r="L121" s="20" t="s">
        <v>106</v>
      </c>
      <c r="M121" s="20"/>
      <c r="N121" s="81" t="s">
        <v>1639</v>
      </c>
    </row>
    <row r="122" spans="1:14" s="5" customFormat="1" ht="41.25" hidden="1" customHeight="1">
      <c r="A122" s="17" t="s">
        <v>995</v>
      </c>
      <c r="B122" s="17" t="s">
        <v>782</v>
      </c>
      <c r="C122" s="17" t="s">
        <v>994</v>
      </c>
      <c r="D122" s="17" t="s">
        <v>40</v>
      </c>
      <c r="E122" s="61" t="s">
        <v>993</v>
      </c>
      <c r="F122" s="52">
        <v>1079</v>
      </c>
      <c r="G122" s="38">
        <v>137</v>
      </c>
      <c r="H122" s="19" t="s">
        <v>1579</v>
      </c>
      <c r="I122" s="17"/>
      <c r="J122" s="20" t="s">
        <v>37</v>
      </c>
      <c r="K122" s="20" t="s">
        <v>992</v>
      </c>
      <c r="L122" s="20" t="s">
        <v>991</v>
      </c>
      <c r="M122" s="20"/>
      <c r="N122" s="81"/>
    </row>
    <row r="123" spans="1:14" s="5" customFormat="1" ht="41.25" hidden="1" customHeight="1">
      <c r="A123" s="17" t="s">
        <v>990</v>
      </c>
      <c r="B123" s="17" t="s">
        <v>782</v>
      </c>
      <c r="C123" s="17" t="s">
        <v>989</v>
      </c>
      <c r="D123" s="17" t="s">
        <v>40</v>
      </c>
      <c r="E123" s="60" t="s">
        <v>988</v>
      </c>
      <c r="F123" s="52">
        <v>1139</v>
      </c>
      <c r="G123" s="38">
        <v>147</v>
      </c>
      <c r="H123" s="17" t="s">
        <v>1569</v>
      </c>
      <c r="I123" s="17"/>
      <c r="J123" s="20"/>
      <c r="K123" s="20"/>
      <c r="L123" s="20"/>
      <c r="M123" s="20"/>
      <c r="N123" s="81"/>
    </row>
    <row r="124" spans="1:14" s="5" customFormat="1" ht="41.25" hidden="1" customHeight="1">
      <c r="A124" s="17" t="s">
        <v>987</v>
      </c>
      <c r="B124" s="17" t="s">
        <v>782</v>
      </c>
      <c r="C124" s="17" t="s">
        <v>986</v>
      </c>
      <c r="D124" s="17" t="s">
        <v>40</v>
      </c>
      <c r="E124" s="60" t="s">
        <v>985</v>
      </c>
      <c r="F124" s="52">
        <v>1108</v>
      </c>
      <c r="G124" s="38">
        <v>144</v>
      </c>
      <c r="H124" s="17" t="s">
        <v>1569</v>
      </c>
      <c r="I124" s="17"/>
      <c r="J124" s="20"/>
      <c r="K124" s="20"/>
      <c r="L124" s="20"/>
      <c r="M124" s="20"/>
      <c r="N124" s="81"/>
    </row>
    <row r="125" spans="1:14" s="5" customFormat="1" ht="41.25" hidden="1" customHeight="1">
      <c r="A125" s="17" t="s">
        <v>984</v>
      </c>
      <c r="B125" s="17" t="s">
        <v>782</v>
      </c>
      <c r="C125" s="17" t="s">
        <v>983</v>
      </c>
      <c r="D125" s="17" t="s">
        <v>165</v>
      </c>
      <c r="E125" s="60" t="s">
        <v>982</v>
      </c>
      <c r="F125" s="52">
        <v>5415</v>
      </c>
      <c r="G125" s="38">
        <v>4528</v>
      </c>
      <c r="H125" s="17" t="s">
        <v>0</v>
      </c>
      <c r="I125" s="19"/>
      <c r="J125" s="20"/>
      <c r="K125" s="20"/>
      <c r="L125" s="20"/>
      <c r="M125" s="20"/>
      <c r="N125" s="81"/>
    </row>
    <row r="126" spans="1:14" s="5" customFormat="1" ht="41.25" hidden="1" customHeight="1">
      <c r="A126" s="17" t="s">
        <v>981</v>
      </c>
      <c r="B126" s="17" t="s">
        <v>782</v>
      </c>
      <c r="C126" s="17" t="s">
        <v>980</v>
      </c>
      <c r="D126" s="17" t="s">
        <v>40</v>
      </c>
      <c r="E126" s="60" t="s">
        <v>979</v>
      </c>
      <c r="F126" s="52">
        <v>1146</v>
      </c>
      <c r="G126" s="38">
        <v>156</v>
      </c>
      <c r="H126" s="17" t="s">
        <v>978</v>
      </c>
      <c r="I126" s="17" t="s">
        <v>1549</v>
      </c>
      <c r="J126" s="20"/>
      <c r="K126" s="20"/>
      <c r="L126" s="20"/>
      <c r="M126" s="20"/>
      <c r="N126" s="81" t="s">
        <v>1643</v>
      </c>
    </row>
    <row r="127" spans="1:14" s="5" customFormat="1" ht="41.25" hidden="1" customHeight="1">
      <c r="A127" s="17" t="s">
        <v>977</v>
      </c>
      <c r="B127" s="17" t="s">
        <v>782</v>
      </c>
      <c r="C127" s="17" t="s">
        <v>976</v>
      </c>
      <c r="D127" s="17" t="s">
        <v>280</v>
      </c>
      <c r="E127" s="60" t="s">
        <v>975</v>
      </c>
      <c r="F127" s="52">
        <v>49</v>
      </c>
      <c r="G127" s="38">
        <v>13</v>
      </c>
      <c r="H127" s="17" t="s">
        <v>278</v>
      </c>
      <c r="I127" s="17"/>
      <c r="J127" s="20"/>
      <c r="K127" s="20"/>
      <c r="L127" s="20"/>
      <c r="M127" s="20"/>
      <c r="N127" s="81"/>
    </row>
    <row r="128" spans="1:14" s="5" customFormat="1" ht="41.25" hidden="1" customHeight="1">
      <c r="A128" s="17" t="s">
        <v>974</v>
      </c>
      <c r="B128" s="17" t="s">
        <v>782</v>
      </c>
      <c r="C128" s="17" t="s">
        <v>973</v>
      </c>
      <c r="D128" s="17" t="s">
        <v>386</v>
      </c>
      <c r="E128" s="60" t="s">
        <v>972</v>
      </c>
      <c r="F128" s="52">
        <v>930</v>
      </c>
      <c r="G128" s="38">
        <v>53</v>
      </c>
      <c r="H128" s="17" t="s">
        <v>384</v>
      </c>
      <c r="I128" s="17"/>
      <c r="J128" s="20"/>
      <c r="K128" s="20"/>
      <c r="L128" s="20"/>
      <c r="M128" s="20"/>
      <c r="N128" s="81"/>
    </row>
    <row r="129" spans="1:14" s="5" customFormat="1" ht="41.25" hidden="1" customHeight="1">
      <c r="A129" s="17" t="s">
        <v>971</v>
      </c>
      <c r="B129" s="17" t="s">
        <v>782</v>
      </c>
      <c r="C129" s="17" t="s">
        <v>970</v>
      </c>
      <c r="D129" s="17" t="s">
        <v>40</v>
      </c>
      <c r="E129" s="60" t="s">
        <v>969</v>
      </c>
      <c r="F129" s="52">
        <v>45</v>
      </c>
      <c r="G129" s="38">
        <v>45</v>
      </c>
      <c r="H129" s="17" t="s">
        <v>277</v>
      </c>
      <c r="I129" s="17"/>
      <c r="J129" s="20"/>
      <c r="K129" s="20"/>
      <c r="L129" s="20"/>
      <c r="M129" s="20"/>
      <c r="N129" s="81"/>
    </row>
    <row r="130" spans="1:14" s="5" customFormat="1" ht="41.25" hidden="1" customHeight="1">
      <c r="A130" s="17" t="s">
        <v>968</v>
      </c>
      <c r="B130" s="17" t="s">
        <v>782</v>
      </c>
      <c r="C130" s="17" t="s">
        <v>967</v>
      </c>
      <c r="D130" s="17" t="s">
        <v>40</v>
      </c>
      <c r="E130" s="60" t="s">
        <v>966</v>
      </c>
      <c r="F130" s="52">
        <v>978</v>
      </c>
      <c r="G130" s="38">
        <v>71</v>
      </c>
      <c r="H130" s="17" t="s">
        <v>1580</v>
      </c>
      <c r="I130" s="17"/>
      <c r="J130" s="20" t="s">
        <v>37</v>
      </c>
      <c r="K130" s="20" t="s">
        <v>683</v>
      </c>
      <c r="L130" s="20" t="s">
        <v>965</v>
      </c>
      <c r="M130" s="20"/>
      <c r="N130" s="81"/>
    </row>
    <row r="131" spans="1:14" s="5" customFormat="1" ht="41.25" hidden="1" customHeight="1">
      <c r="A131" s="17" t="s">
        <v>964</v>
      </c>
      <c r="B131" s="17" t="s">
        <v>782</v>
      </c>
      <c r="C131" s="17" t="s">
        <v>963</v>
      </c>
      <c r="D131" s="17" t="s">
        <v>40</v>
      </c>
      <c r="E131" s="60" t="s">
        <v>962</v>
      </c>
      <c r="F131" s="52">
        <v>1185</v>
      </c>
      <c r="G131" s="38">
        <v>24</v>
      </c>
      <c r="H131" s="17" t="s">
        <v>1581</v>
      </c>
      <c r="I131" s="17"/>
      <c r="J131" s="20" t="s">
        <v>37</v>
      </c>
      <c r="K131" s="20" t="s">
        <v>330</v>
      </c>
      <c r="L131" s="20" t="s">
        <v>953</v>
      </c>
      <c r="M131" s="20"/>
      <c r="N131" s="81"/>
    </row>
    <row r="132" spans="1:14" s="5" customFormat="1" ht="41.25" hidden="1" customHeight="1">
      <c r="A132" s="17" t="s">
        <v>961</v>
      </c>
      <c r="B132" s="17" t="s">
        <v>782</v>
      </c>
      <c r="C132" s="17" t="s">
        <v>960</v>
      </c>
      <c r="D132" s="17" t="s">
        <v>40</v>
      </c>
      <c r="E132" s="60" t="s">
        <v>959</v>
      </c>
      <c r="F132" s="52">
        <v>920</v>
      </c>
      <c r="G132" s="38">
        <v>21</v>
      </c>
      <c r="H132" s="19" t="s">
        <v>1582</v>
      </c>
      <c r="I132" s="17"/>
      <c r="J132" s="20"/>
      <c r="K132" s="20"/>
      <c r="L132" s="20"/>
      <c r="M132" s="20"/>
      <c r="N132" s="81"/>
    </row>
    <row r="133" spans="1:14" s="5" customFormat="1" ht="41.25" hidden="1" customHeight="1">
      <c r="A133" s="17" t="s">
        <v>958</v>
      </c>
      <c r="B133" s="17" t="s">
        <v>782</v>
      </c>
      <c r="C133" s="17" t="s">
        <v>957</v>
      </c>
      <c r="D133" s="17" t="s">
        <v>40</v>
      </c>
      <c r="E133" s="60" t="s">
        <v>956</v>
      </c>
      <c r="F133" s="52">
        <v>1085</v>
      </c>
      <c r="G133" s="38">
        <v>27</v>
      </c>
      <c r="H133" s="17" t="s">
        <v>955</v>
      </c>
      <c r="I133" s="19" t="s">
        <v>954</v>
      </c>
      <c r="J133" s="20" t="s">
        <v>37</v>
      </c>
      <c r="K133" s="20" t="s">
        <v>330</v>
      </c>
      <c r="L133" s="20" t="s">
        <v>953</v>
      </c>
      <c r="M133" s="20"/>
      <c r="N133" s="81"/>
    </row>
    <row r="134" spans="1:14" s="5" customFormat="1" ht="41.25" hidden="1" customHeight="1">
      <c r="A134" s="17" t="s">
        <v>952</v>
      </c>
      <c r="B134" s="17" t="s">
        <v>782</v>
      </c>
      <c r="C134" s="17" t="s">
        <v>951</v>
      </c>
      <c r="D134" s="17" t="s">
        <v>40</v>
      </c>
      <c r="E134" s="60" t="s">
        <v>950</v>
      </c>
      <c r="F134" s="52">
        <v>1105</v>
      </c>
      <c r="G134" s="38">
        <v>34</v>
      </c>
      <c r="H134" s="17" t="s">
        <v>1583</v>
      </c>
      <c r="I134" s="17"/>
      <c r="J134" s="20"/>
      <c r="K134" s="20"/>
      <c r="L134" s="20"/>
      <c r="M134" s="20"/>
      <c r="N134" s="81"/>
    </row>
    <row r="135" spans="1:14" s="5" customFormat="1" ht="41.25" hidden="1" customHeight="1">
      <c r="A135" s="17" t="s">
        <v>949</v>
      </c>
      <c r="B135" s="17" t="s">
        <v>782</v>
      </c>
      <c r="C135" s="17" t="s">
        <v>948</v>
      </c>
      <c r="D135" s="17" t="s">
        <v>40</v>
      </c>
      <c r="E135" s="60" t="s">
        <v>947</v>
      </c>
      <c r="F135" s="52">
        <v>2075</v>
      </c>
      <c r="G135" s="38">
        <v>63</v>
      </c>
      <c r="H135" s="17" t="s">
        <v>946</v>
      </c>
      <c r="I135" s="17" t="s">
        <v>945</v>
      </c>
      <c r="J135" s="20" t="s">
        <v>37</v>
      </c>
      <c r="K135" s="20" t="s">
        <v>944</v>
      </c>
      <c r="L135" s="20" t="s">
        <v>943</v>
      </c>
      <c r="M135" s="20"/>
      <c r="N135" s="81"/>
    </row>
    <row r="136" spans="1:14" s="5" customFormat="1" ht="41.25" hidden="1" customHeight="1">
      <c r="A136" s="17" t="s">
        <v>942</v>
      </c>
      <c r="B136" s="17" t="s">
        <v>782</v>
      </c>
      <c r="C136" s="17" t="s">
        <v>941</v>
      </c>
      <c r="D136" s="17" t="s">
        <v>40</v>
      </c>
      <c r="E136" s="60" t="s">
        <v>940</v>
      </c>
      <c r="F136" s="52">
        <v>460</v>
      </c>
      <c r="G136" s="38">
        <v>96</v>
      </c>
      <c r="H136" s="17" t="s">
        <v>1584</v>
      </c>
      <c r="I136" s="17"/>
      <c r="J136" s="20" t="s">
        <v>37</v>
      </c>
      <c r="K136" s="20" t="s">
        <v>939</v>
      </c>
      <c r="L136" s="20" t="s">
        <v>938</v>
      </c>
      <c r="M136" s="20"/>
      <c r="N136" s="81"/>
    </row>
    <row r="137" spans="1:14" s="5" customFormat="1" ht="41.25" customHeight="1">
      <c r="A137" s="17" t="s">
        <v>1673</v>
      </c>
      <c r="B137" s="17" t="s">
        <v>782</v>
      </c>
      <c r="C137" s="17" t="s">
        <v>937</v>
      </c>
      <c r="D137" s="17" t="s">
        <v>40</v>
      </c>
      <c r="E137" s="63" t="s">
        <v>936</v>
      </c>
      <c r="F137" s="53">
        <v>550</v>
      </c>
      <c r="G137" s="44">
        <v>40</v>
      </c>
      <c r="H137" s="17" t="s">
        <v>1780</v>
      </c>
      <c r="I137" s="17" t="s">
        <v>1791</v>
      </c>
      <c r="J137" s="20"/>
      <c r="K137" s="20"/>
      <c r="L137" s="20"/>
      <c r="M137" s="20"/>
      <c r="N137" s="81"/>
    </row>
    <row r="138" spans="1:14" s="5" customFormat="1" ht="41.25" hidden="1" customHeight="1">
      <c r="A138" s="17" t="s">
        <v>935</v>
      </c>
      <c r="B138" s="17" t="s">
        <v>782</v>
      </c>
      <c r="C138" s="17" t="s">
        <v>934</v>
      </c>
      <c r="D138" s="17" t="s">
        <v>40</v>
      </c>
      <c r="E138" s="60" t="s">
        <v>933</v>
      </c>
      <c r="F138" s="52">
        <v>1995</v>
      </c>
      <c r="G138" s="38">
        <v>178</v>
      </c>
      <c r="H138" s="17" t="s">
        <v>1585</v>
      </c>
      <c r="I138" s="17"/>
      <c r="J138" s="20"/>
      <c r="K138" s="20"/>
      <c r="L138" s="20"/>
      <c r="M138" s="20"/>
      <c r="N138" s="81" t="s">
        <v>1642</v>
      </c>
    </row>
    <row r="139" spans="1:14" s="5" customFormat="1" ht="41.25" hidden="1" customHeight="1">
      <c r="A139" s="17" t="s">
        <v>932</v>
      </c>
      <c r="B139" s="17" t="s">
        <v>782</v>
      </c>
      <c r="C139" s="17" t="s">
        <v>931</v>
      </c>
      <c r="D139" s="17" t="s">
        <v>40</v>
      </c>
      <c r="E139" s="60" t="s">
        <v>930</v>
      </c>
      <c r="F139" s="52">
        <v>2010</v>
      </c>
      <c r="G139" s="38">
        <v>211</v>
      </c>
      <c r="H139" s="17" t="s">
        <v>1585</v>
      </c>
      <c r="I139" s="17"/>
      <c r="J139" s="20"/>
      <c r="K139" s="20"/>
      <c r="L139" s="20"/>
      <c r="M139" s="20"/>
      <c r="N139" s="81"/>
    </row>
    <row r="140" spans="1:14" s="5" customFormat="1" ht="41.25" hidden="1" customHeight="1">
      <c r="A140" s="17" t="s">
        <v>929</v>
      </c>
      <c r="B140" s="17" t="s">
        <v>782</v>
      </c>
      <c r="C140" s="17" t="s">
        <v>928</v>
      </c>
      <c r="D140" s="17" t="s">
        <v>40</v>
      </c>
      <c r="E140" s="60" t="s">
        <v>927</v>
      </c>
      <c r="F140" s="52">
        <v>1995</v>
      </c>
      <c r="G140" s="38">
        <v>129</v>
      </c>
      <c r="H140" s="17" t="s">
        <v>1586</v>
      </c>
      <c r="I140" s="17"/>
      <c r="J140" s="20" t="s">
        <v>39</v>
      </c>
      <c r="K140" s="20" t="s">
        <v>926</v>
      </c>
      <c r="L140" s="20" t="s">
        <v>925</v>
      </c>
      <c r="M140" s="20"/>
      <c r="N140" s="81"/>
    </row>
    <row r="141" spans="1:14" s="5" customFormat="1" ht="41.25" hidden="1" customHeight="1">
      <c r="A141" s="17" t="s">
        <v>924</v>
      </c>
      <c r="B141" s="17" t="s">
        <v>782</v>
      </c>
      <c r="C141" s="17" t="s">
        <v>923</v>
      </c>
      <c r="D141" s="17" t="s">
        <v>40</v>
      </c>
      <c r="E141" s="60" t="s">
        <v>922</v>
      </c>
      <c r="F141" s="52">
        <v>1525</v>
      </c>
      <c r="G141" s="38">
        <v>166</v>
      </c>
      <c r="H141" s="17" t="s">
        <v>1587</v>
      </c>
      <c r="I141" s="17"/>
      <c r="J141" s="20"/>
      <c r="K141" s="20"/>
      <c r="L141" s="20"/>
      <c r="M141" s="20"/>
      <c r="N141" s="81"/>
    </row>
    <row r="142" spans="1:14" s="5" customFormat="1" ht="41.25" hidden="1" customHeight="1">
      <c r="A142" s="17" t="s">
        <v>921</v>
      </c>
      <c r="B142" s="17" t="s">
        <v>782</v>
      </c>
      <c r="C142" s="17" t="s">
        <v>920</v>
      </c>
      <c r="D142" s="17" t="s">
        <v>13</v>
      </c>
      <c r="E142" s="60" t="s">
        <v>919</v>
      </c>
      <c r="F142" s="52">
        <v>2100</v>
      </c>
      <c r="G142" s="38">
        <v>1833</v>
      </c>
      <c r="H142" s="19" t="s">
        <v>0</v>
      </c>
      <c r="I142" s="17"/>
      <c r="J142" s="20"/>
      <c r="K142" s="20"/>
      <c r="L142" s="20"/>
      <c r="M142" s="20"/>
      <c r="N142" s="81"/>
    </row>
    <row r="143" spans="1:14" s="5" customFormat="1" ht="41.25" hidden="1" customHeight="1">
      <c r="A143" s="17" t="s">
        <v>918</v>
      </c>
      <c r="B143" s="17" t="s">
        <v>782</v>
      </c>
      <c r="C143" s="17" t="s">
        <v>917</v>
      </c>
      <c r="D143" s="17" t="s">
        <v>40</v>
      </c>
      <c r="E143" s="60" t="s">
        <v>916</v>
      </c>
      <c r="F143" s="52">
        <v>1985</v>
      </c>
      <c r="G143" s="38">
        <v>204</v>
      </c>
      <c r="H143" s="17" t="s">
        <v>915</v>
      </c>
      <c r="I143" s="19" t="s">
        <v>1550</v>
      </c>
      <c r="J143" s="20" t="s">
        <v>37</v>
      </c>
      <c r="K143" s="20" t="s">
        <v>914</v>
      </c>
      <c r="L143" s="20" t="s">
        <v>913</v>
      </c>
      <c r="M143" s="20"/>
      <c r="N143" s="81" t="s">
        <v>1640</v>
      </c>
    </row>
    <row r="144" spans="1:14" s="5" customFormat="1" ht="41.25" hidden="1" customHeight="1">
      <c r="A144" s="17" t="s">
        <v>912</v>
      </c>
      <c r="B144" s="17" t="s">
        <v>782</v>
      </c>
      <c r="C144" s="17" t="s">
        <v>911</v>
      </c>
      <c r="D144" s="17" t="s">
        <v>40</v>
      </c>
      <c r="E144" s="60" t="s">
        <v>910</v>
      </c>
      <c r="F144" s="52">
        <v>1985</v>
      </c>
      <c r="G144" s="38">
        <v>130</v>
      </c>
      <c r="H144" s="17" t="s">
        <v>1588</v>
      </c>
      <c r="I144" s="17"/>
      <c r="J144" s="20"/>
      <c r="K144" s="20"/>
      <c r="L144" s="20"/>
      <c r="M144" s="20"/>
      <c r="N144" s="81"/>
    </row>
    <row r="145" spans="1:14" s="5" customFormat="1" ht="41.25" hidden="1" customHeight="1">
      <c r="A145" s="17" t="s">
        <v>909</v>
      </c>
      <c r="B145" s="17" t="s">
        <v>782</v>
      </c>
      <c r="C145" s="17" t="s">
        <v>908</v>
      </c>
      <c r="D145" s="17" t="s">
        <v>40</v>
      </c>
      <c r="E145" s="60" t="s">
        <v>907</v>
      </c>
      <c r="F145" s="52">
        <v>695</v>
      </c>
      <c r="G145" s="38">
        <v>30</v>
      </c>
      <c r="H145" s="19" t="s">
        <v>1589</v>
      </c>
      <c r="I145" s="17"/>
      <c r="J145" s="20"/>
      <c r="K145" s="20"/>
      <c r="L145" s="20"/>
      <c r="M145" s="20"/>
      <c r="N145" s="81"/>
    </row>
    <row r="146" spans="1:14" s="5" customFormat="1" ht="41.25" hidden="1" customHeight="1">
      <c r="A146" s="17" t="s">
        <v>906</v>
      </c>
      <c r="B146" s="17" t="s">
        <v>782</v>
      </c>
      <c r="C146" s="17" t="s">
        <v>905</v>
      </c>
      <c r="D146" s="17" t="s">
        <v>40</v>
      </c>
      <c r="E146" s="60" t="s">
        <v>904</v>
      </c>
      <c r="F146" s="52">
        <v>1290</v>
      </c>
      <c r="G146" s="38">
        <v>63</v>
      </c>
      <c r="H146" s="17" t="s">
        <v>1590</v>
      </c>
      <c r="I146" s="17"/>
      <c r="J146" s="20"/>
      <c r="K146" s="20"/>
      <c r="L146" s="20"/>
      <c r="M146" s="20"/>
      <c r="N146" s="81"/>
    </row>
    <row r="147" spans="1:14" s="25" customFormat="1" ht="41.25" customHeight="1">
      <c r="A147" s="17" t="s">
        <v>1674</v>
      </c>
      <c r="B147" s="17" t="s">
        <v>782</v>
      </c>
      <c r="C147" s="17" t="s">
        <v>903</v>
      </c>
      <c r="D147" s="17" t="s">
        <v>40</v>
      </c>
      <c r="E147" s="63" t="s">
        <v>902</v>
      </c>
      <c r="F147" s="53">
        <v>1995</v>
      </c>
      <c r="G147" s="44">
        <v>171</v>
      </c>
      <c r="H147" s="17" t="s">
        <v>1828</v>
      </c>
      <c r="I147" s="19" t="s">
        <v>1841</v>
      </c>
      <c r="J147" s="26"/>
      <c r="K147" s="26"/>
      <c r="L147" s="26"/>
      <c r="M147" s="26"/>
      <c r="N147" s="83"/>
    </row>
    <row r="148" spans="1:14" s="5" customFormat="1" ht="41.25" hidden="1" customHeight="1">
      <c r="A148" s="17" t="s">
        <v>901</v>
      </c>
      <c r="B148" s="17" t="s">
        <v>782</v>
      </c>
      <c r="C148" s="17" t="s">
        <v>900</v>
      </c>
      <c r="D148" s="17" t="s">
        <v>40</v>
      </c>
      <c r="E148" s="60" t="s">
        <v>899</v>
      </c>
      <c r="F148" s="52">
        <v>1000</v>
      </c>
      <c r="G148" s="38">
        <v>55</v>
      </c>
      <c r="H148" s="17" t="s">
        <v>898</v>
      </c>
      <c r="I148" s="19" t="s">
        <v>897</v>
      </c>
      <c r="J148" s="20" t="s">
        <v>37</v>
      </c>
      <c r="K148" s="20" t="s">
        <v>896</v>
      </c>
      <c r="L148" s="20" t="s">
        <v>895</v>
      </c>
      <c r="M148" s="20"/>
      <c r="N148" s="81"/>
    </row>
    <row r="149" spans="1:14" s="5" customFormat="1" ht="41.25" hidden="1" customHeight="1">
      <c r="A149" s="17" t="s">
        <v>894</v>
      </c>
      <c r="B149" s="17" t="s">
        <v>782</v>
      </c>
      <c r="C149" s="17" t="s">
        <v>893</v>
      </c>
      <c r="D149" s="17" t="s">
        <v>40</v>
      </c>
      <c r="E149" s="60" t="s">
        <v>892</v>
      </c>
      <c r="F149" s="52">
        <v>1000</v>
      </c>
      <c r="G149" s="38">
        <v>48</v>
      </c>
      <c r="H149" s="17" t="s">
        <v>1591</v>
      </c>
      <c r="I149" s="17"/>
      <c r="J149" s="20"/>
      <c r="K149" s="20"/>
      <c r="L149" s="20"/>
      <c r="M149" s="20"/>
      <c r="N149" s="81" t="s">
        <v>1641</v>
      </c>
    </row>
    <row r="150" spans="1:14" s="5" customFormat="1" ht="41.25" hidden="1" customHeight="1">
      <c r="A150" s="17" t="s">
        <v>891</v>
      </c>
      <c r="B150" s="17" t="s">
        <v>782</v>
      </c>
      <c r="C150" s="17" t="s">
        <v>890</v>
      </c>
      <c r="D150" s="17" t="s">
        <v>40</v>
      </c>
      <c r="E150" s="60" t="s">
        <v>889</v>
      </c>
      <c r="F150" s="52">
        <v>1000</v>
      </c>
      <c r="G150" s="38">
        <f>207</f>
        <v>207</v>
      </c>
      <c r="H150" s="19" t="s">
        <v>1657</v>
      </c>
      <c r="I150" s="19" t="s">
        <v>888</v>
      </c>
      <c r="J150" s="20" t="s">
        <v>37</v>
      </c>
      <c r="K150" s="20" t="s">
        <v>887</v>
      </c>
      <c r="L150" s="20" t="s">
        <v>886</v>
      </c>
      <c r="M150" s="20"/>
      <c r="N150" s="81" t="s">
        <v>1642</v>
      </c>
    </row>
    <row r="151" spans="1:14" s="5" customFormat="1" ht="41.25" hidden="1" customHeight="1">
      <c r="A151" s="17" t="s">
        <v>885</v>
      </c>
      <c r="B151" s="17" t="s">
        <v>782</v>
      </c>
      <c r="C151" s="17" t="s">
        <v>884</v>
      </c>
      <c r="D151" s="17" t="s">
        <v>40</v>
      </c>
      <c r="E151" s="60" t="s">
        <v>883</v>
      </c>
      <c r="F151" s="52">
        <v>1995</v>
      </c>
      <c r="G151" s="38">
        <v>136</v>
      </c>
      <c r="H151" s="17" t="s">
        <v>1592</v>
      </c>
      <c r="I151" s="17"/>
      <c r="J151" s="20"/>
      <c r="K151" s="20"/>
      <c r="L151" s="20"/>
      <c r="M151" s="20"/>
      <c r="N151" s="81"/>
    </row>
    <row r="152" spans="1:14" s="5" customFormat="1" ht="41.25" customHeight="1">
      <c r="A152" s="17" t="s">
        <v>1675</v>
      </c>
      <c r="B152" s="17" t="s">
        <v>782</v>
      </c>
      <c r="C152" s="17" t="s">
        <v>882</v>
      </c>
      <c r="D152" s="17" t="s">
        <v>40</v>
      </c>
      <c r="E152" s="63" t="s">
        <v>881</v>
      </c>
      <c r="F152" s="53">
        <v>995</v>
      </c>
      <c r="G152" s="44">
        <v>56</v>
      </c>
      <c r="H152" s="17" t="s">
        <v>1780</v>
      </c>
      <c r="I152" s="19" t="s">
        <v>1844</v>
      </c>
      <c r="J152" s="20"/>
      <c r="K152" s="20"/>
      <c r="L152" s="20"/>
      <c r="M152" s="20"/>
      <c r="N152" s="81"/>
    </row>
    <row r="153" spans="1:14" s="5" customFormat="1" ht="41.25" hidden="1" customHeight="1">
      <c r="A153" s="17" t="s">
        <v>880</v>
      </c>
      <c r="B153" s="17" t="s">
        <v>782</v>
      </c>
      <c r="C153" s="17" t="s">
        <v>879</v>
      </c>
      <c r="D153" s="17" t="s">
        <v>40</v>
      </c>
      <c r="E153" s="60" t="s">
        <v>878</v>
      </c>
      <c r="F153" s="52">
        <v>995</v>
      </c>
      <c r="G153" s="38">
        <f>89*(1202/1503)</f>
        <v>71.176314038589496</v>
      </c>
      <c r="H153" s="19" t="s">
        <v>1593</v>
      </c>
      <c r="I153" s="17"/>
      <c r="J153" s="20"/>
      <c r="K153" s="20"/>
      <c r="L153" s="20"/>
      <c r="M153" s="20"/>
      <c r="N153" s="81"/>
    </row>
    <row r="154" spans="1:14" s="5" customFormat="1" ht="41.25" customHeight="1">
      <c r="A154" s="17" t="s">
        <v>1676</v>
      </c>
      <c r="B154" s="17" t="s">
        <v>782</v>
      </c>
      <c r="C154" s="17" t="s">
        <v>1694</v>
      </c>
      <c r="D154" s="17" t="s">
        <v>1695</v>
      </c>
      <c r="E154" s="116" t="s">
        <v>1696</v>
      </c>
      <c r="F154" s="53">
        <v>995</v>
      </c>
      <c r="G154" s="44">
        <f>89*(301/1503)</f>
        <v>17.823685961410511</v>
      </c>
      <c r="H154" s="17" t="s">
        <v>1829</v>
      </c>
      <c r="I154" s="17" t="s">
        <v>1845</v>
      </c>
      <c r="J154" s="20"/>
      <c r="K154" s="20"/>
      <c r="L154" s="20"/>
      <c r="M154" s="20"/>
      <c r="N154" s="81"/>
    </row>
    <row r="155" spans="1:14" s="5" customFormat="1" ht="41.25" customHeight="1">
      <c r="A155" s="17" t="s">
        <v>1677</v>
      </c>
      <c r="B155" s="17" t="s">
        <v>782</v>
      </c>
      <c r="C155" s="17" t="s">
        <v>877</v>
      </c>
      <c r="D155" s="17" t="s">
        <v>40</v>
      </c>
      <c r="E155" s="63" t="s">
        <v>876</v>
      </c>
      <c r="F155" s="53">
        <v>899</v>
      </c>
      <c r="G155" s="44">
        <f>204*(1/2)</f>
        <v>102</v>
      </c>
      <c r="H155" s="17" t="s">
        <v>1782</v>
      </c>
      <c r="I155" s="17" t="s">
        <v>1793</v>
      </c>
      <c r="J155" s="20"/>
      <c r="K155" s="20"/>
      <c r="L155" s="20"/>
      <c r="M155" s="20"/>
      <c r="N155" s="229"/>
    </row>
    <row r="156" spans="1:14" s="5" customFormat="1" ht="41.25" customHeight="1">
      <c r="A156" s="17"/>
      <c r="B156" s="17"/>
      <c r="C156" s="17"/>
      <c r="D156" s="17"/>
      <c r="E156" s="63"/>
      <c r="F156" s="53"/>
      <c r="G156" s="44">
        <f>204*(1/2)</f>
        <v>102</v>
      </c>
      <c r="H156" s="17" t="s">
        <v>1783</v>
      </c>
      <c r="I156" s="19" t="s">
        <v>1852</v>
      </c>
      <c r="J156" s="20" t="s">
        <v>39</v>
      </c>
      <c r="K156" s="20" t="s">
        <v>1864</v>
      </c>
      <c r="L156" s="20" t="s">
        <v>1865</v>
      </c>
      <c r="M156" s="20"/>
      <c r="N156" s="229"/>
    </row>
    <row r="157" spans="1:14" s="5" customFormat="1" ht="41.25" hidden="1" customHeight="1">
      <c r="A157" s="17" t="s">
        <v>875</v>
      </c>
      <c r="B157" s="17" t="s">
        <v>782</v>
      </c>
      <c r="C157" s="17" t="s">
        <v>874</v>
      </c>
      <c r="D157" s="17" t="s">
        <v>40</v>
      </c>
      <c r="E157" s="60" t="s">
        <v>873</v>
      </c>
      <c r="F157" s="52">
        <v>697</v>
      </c>
      <c r="G157" s="38">
        <v>102</v>
      </c>
      <c r="H157" s="17" t="s">
        <v>1594</v>
      </c>
      <c r="I157" s="17"/>
      <c r="J157" s="20"/>
      <c r="K157" s="20"/>
      <c r="L157" s="20"/>
      <c r="M157" s="20"/>
      <c r="N157" s="81"/>
    </row>
    <row r="158" spans="1:14" s="5" customFormat="1" ht="41.25" hidden="1" customHeight="1">
      <c r="A158" s="17" t="s">
        <v>872</v>
      </c>
      <c r="B158" s="17" t="s">
        <v>782</v>
      </c>
      <c r="C158" s="17" t="s">
        <v>871</v>
      </c>
      <c r="D158" s="17" t="s">
        <v>13</v>
      </c>
      <c r="E158" s="60" t="s">
        <v>870</v>
      </c>
      <c r="F158" s="52">
        <v>945</v>
      </c>
      <c r="G158" s="38">
        <v>381</v>
      </c>
      <c r="H158" s="17" t="s">
        <v>286</v>
      </c>
      <c r="I158" s="17"/>
      <c r="J158" s="20"/>
      <c r="K158" s="20"/>
      <c r="L158" s="20"/>
      <c r="M158" s="20"/>
      <c r="N158" s="81"/>
    </row>
    <row r="159" spans="1:14" s="5" customFormat="1" ht="41.25" hidden="1" customHeight="1">
      <c r="A159" s="17" t="s">
        <v>869</v>
      </c>
      <c r="B159" s="17" t="s">
        <v>782</v>
      </c>
      <c r="C159" s="17" t="s">
        <v>868</v>
      </c>
      <c r="D159" s="17" t="s">
        <v>165</v>
      </c>
      <c r="E159" s="60" t="s">
        <v>867</v>
      </c>
      <c r="F159" s="52">
        <v>436</v>
      </c>
      <c r="G159" s="38">
        <v>15</v>
      </c>
      <c r="H159" s="17" t="s">
        <v>286</v>
      </c>
      <c r="I159" s="17" t="s">
        <v>67</v>
      </c>
      <c r="J159" s="20"/>
      <c r="K159" s="20"/>
      <c r="L159" s="20"/>
      <c r="M159" s="20"/>
      <c r="N159" s="81"/>
    </row>
    <row r="160" spans="1:14" s="5" customFormat="1" ht="41.25" hidden="1" customHeight="1">
      <c r="A160" s="17" t="s">
        <v>866</v>
      </c>
      <c r="B160" s="17" t="s">
        <v>782</v>
      </c>
      <c r="C160" s="17" t="s">
        <v>865</v>
      </c>
      <c r="D160" s="17" t="s">
        <v>17</v>
      </c>
      <c r="E160" s="60" t="s">
        <v>864</v>
      </c>
      <c r="F160" s="52">
        <v>9293</v>
      </c>
      <c r="G160" s="38">
        <v>679</v>
      </c>
      <c r="H160" s="17" t="s">
        <v>286</v>
      </c>
      <c r="I160" s="17"/>
      <c r="J160" s="20"/>
      <c r="K160" s="20"/>
      <c r="L160" s="20"/>
      <c r="M160" s="20"/>
      <c r="N160" s="81"/>
    </row>
    <row r="161" spans="1:14" s="5" customFormat="1" ht="41.25" customHeight="1">
      <c r="A161" s="17" t="s">
        <v>1678</v>
      </c>
      <c r="B161" s="17" t="s">
        <v>782</v>
      </c>
      <c r="C161" s="17" t="s">
        <v>863</v>
      </c>
      <c r="D161" s="17" t="s">
        <v>40</v>
      </c>
      <c r="E161" s="63" t="s">
        <v>862</v>
      </c>
      <c r="F161" s="53">
        <v>719</v>
      </c>
      <c r="G161" s="44">
        <v>369</v>
      </c>
      <c r="H161" s="17" t="s">
        <v>1830</v>
      </c>
      <c r="I161" s="17" t="s">
        <v>1846</v>
      </c>
      <c r="J161" s="20"/>
      <c r="K161" s="20"/>
      <c r="L161" s="20"/>
      <c r="M161" s="20"/>
      <c r="N161" s="81"/>
    </row>
    <row r="162" spans="1:14" s="5" customFormat="1" ht="41.25" hidden="1" customHeight="1">
      <c r="A162" s="17" t="s">
        <v>861</v>
      </c>
      <c r="B162" s="17" t="s">
        <v>782</v>
      </c>
      <c r="C162" s="17" t="s">
        <v>860</v>
      </c>
      <c r="D162" s="17" t="s">
        <v>40</v>
      </c>
      <c r="E162" s="60" t="s">
        <v>859</v>
      </c>
      <c r="F162" s="52">
        <v>1046</v>
      </c>
      <c r="G162" s="38">
        <v>423</v>
      </c>
      <c r="H162" s="17" t="s">
        <v>818</v>
      </c>
      <c r="I162" s="17"/>
      <c r="J162" s="20"/>
      <c r="K162" s="20"/>
      <c r="L162" s="20"/>
      <c r="M162" s="20"/>
      <c r="N162" s="81"/>
    </row>
    <row r="163" spans="1:14" s="5" customFormat="1" ht="41.25" hidden="1" customHeight="1">
      <c r="A163" s="17" t="s">
        <v>858</v>
      </c>
      <c r="B163" s="17" t="s">
        <v>782</v>
      </c>
      <c r="C163" s="17" t="s">
        <v>857</v>
      </c>
      <c r="D163" s="17" t="s">
        <v>40</v>
      </c>
      <c r="E163" s="60" t="s">
        <v>856</v>
      </c>
      <c r="F163" s="52">
        <v>240</v>
      </c>
      <c r="G163" s="38">
        <v>50</v>
      </c>
      <c r="H163" s="17" t="s">
        <v>97</v>
      </c>
      <c r="I163" s="17"/>
      <c r="J163" s="20"/>
      <c r="K163" s="20"/>
      <c r="L163" s="20"/>
      <c r="M163" s="20"/>
      <c r="N163" s="81"/>
    </row>
    <row r="164" spans="1:14" s="5" customFormat="1" ht="41.25" hidden="1" customHeight="1">
      <c r="A164" s="17" t="s">
        <v>855</v>
      </c>
      <c r="B164" s="17" t="s">
        <v>782</v>
      </c>
      <c r="C164" s="17" t="s">
        <v>854</v>
      </c>
      <c r="D164" s="17" t="s">
        <v>165</v>
      </c>
      <c r="E164" s="60" t="s">
        <v>853</v>
      </c>
      <c r="F164" s="52">
        <v>265</v>
      </c>
      <c r="G164" s="38">
        <v>123</v>
      </c>
      <c r="H164" s="17" t="s">
        <v>286</v>
      </c>
      <c r="I164" s="17"/>
      <c r="J164" s="20"/>
      <c r="K164" s="20"/>
      <c r="L164" s="20"/>
      <c r="M164" s="20"/>
      <c r="N164" s="81"/>
    </row>
    <row r="165" spans="1:14" s="5" customFormat="1" ht="41.25" hidden="1" customHeight="1">
      <c r="A165" s="17" t="s">
        <v>852</v>
      </c>
      <c r="B165" s="17" t="s">
        <v>782</v>
      </c>
      <c r="C165" s="17" t="s">
        <v>851</v>
      </c>
      <c r="D165" s="17" t="s">
        <v>40</v>
      </c>
      <c r="E165" s="60" t="s">
        <v>850</v>
      </c>
      <c r="F165" s="52">
        <v>1941</v>
      </c>
      <c r="G165" s="38">
        <v>92</v>
      </c>
      <c r="H165" s="19" t="s">
        <v>1595</v>
      </c>
      <c r="I165" s="17"/>
      <c r="J165" s="20" t="s">
        <v>37</v>
      </c>
      <c r="K165" s="20"/>
      <c r="L165" s="20" t="s">
        <v>849</v>
      </c>
      <c r="M165" s="20"/>
      <c r="N165" s="81"/>
    </row>
    <row r="166" spans="1:14" s="5" customFormat="1" ht="41.25" hidden="1" customHeight="1">
      <c r="A166" s="17" t="s">
        <v>848</v>
      </c>
      <c r="B166" s="17" t="s">
        <v>782</v>
      </c>
      <c r="C166" s="17" t="s">
        <v>847</v>
      </c>
      <c r="D166" s="17" t="s">
        <v>40</v>
      </c>
      <c r="E166" s="60" t="s">
        <v>846</v>
      </c>
      <c r="F166" s="52">
        <v>1715</v>
      </c>
      <c r="G166" s="38">
        <v>194</v>
      </c>
      <c r="H166" s="17" t="s">
        <v>1596</v>
      </c>
      <c r="I166" s="17"/>
      <c r="J166" s="20"/>
      <c r="K166" s="20"/>
      <c r="L166" s="20"/>
      <c r="M166" s="20"/>
      <c r="N166" s="81"/>
    </row>
    <row r="167" spans="1:14" s="5" customFormat="1" ht="41.25" hidden="1" customHeight="1">
      <c r="A167" s="17" t="s">
        <v>845</v>
      </c>
      <c r="B167" s="17" t="s">
        <v>782</v>
      </c>
      <c r="C167" s="17" t="s">
        <v>844</v>
      </c>
      <c r="D167" s="17" t="s">
        <v>40</v>
      </c>
      <c r="E167" s="60" t="s">
        <v>843</v>
      </c>
      <c r="F167" s="52">
        <v>1437</v>
      </c>
      <c r="G167" s="38">
        <v>414</v>
      </c>
      <c r="H167" s="17" t="s">
        <v>1597</v>
      </c>
      <c r="I167" s="17"/>
      <c r="J167" s="20"/>
      <c r="K167" s="20"/>
      <c r="L167" s="20"/>
      <c r="M167" s="20"/>
      <c r="N167" s="81"/>
    </row>
    <row r="168" spans="1:14" s="5" customFormat="1" ht="41.25" hidden="1" customHeight="1">
      <c r="A168" s="17" t="s">
        <v>842</v>
      </c>
      <c r="B168" s="17" t="s">
        <v>782</v>
      </c>
      <c r="C168" s="17" t="s">
        <v>841</v>
      </c>
      <c r="D168" s="17" t="s">
        <v>40</v>
      </c>
      <c r="E168" s="60" t="s">
        <v>840</v>
      </c>
      <c r="F168" s="52">
        <v>634</v>
      </c>
      <c r="G168" s="38">
        <v>310</v>
      </c>
      <c r="H168" s="17" t="s">
        <v>1598</v>
      </c>
      <c r="I168" s="17"/>
      <c r="J168" s="20"/>
      <c r="K168" s="20"/>
      <c r="L168" s="20"/>
      <c r="M168" s="20"/>
      <c r="N168" s="81"/>
    </row>
    <row r="169" spans="1:14" s="5" customFormat="1" ht="41.25" hidden="1" customHeight="1">
      <c r="A169" s="17" t="s">
        <v>839</v>
      </c>
      <c r="B169" s="17" t="s">
        <v>782</v>
      </c>
      <c r="C169" s="17" t="s">
        <v>838</v>
      </c>
      <c r="D169" s="17" t="s">
        <v>40</v>
      </c>
      <c r="E169" s="61" t="s">
        <v>837</v>
      </c>
      <c r="F169" s="52">
        <v>195</v>
      </c>
      <c r="G169" s="38">
        <v>141</v>
      </c>
      <c r="H169" s="17" t="s">
        <v>1598</v>
      </c>
      <c r="I169" s="17"/>
      <c r="J169" s="20"/>
      <c r="K169" s="20"/>
      <c r="L169" s="20"/>
      <c r="M169" s="20"/>
      <c r="N169" s="81"/>
    </row>
    <row r="170" spans="1:14" s="5" customFormat="1" ht="41.25" hidden="1" customHeight="1">
      <c r="A170" s="17" t="s">
        <v>836</v>
      </c>
      <c r="B170" s="17" t="s">
        <v>782</v>
      </c>
      <c r="C170" s="17" t="s">
        <v>835</v>
      </c>
      <c r="D170" s="17" t="s">
        <v>40</v>
      </c>
      <c r="E170" s="60" t="s">
        <v>834</v>
      </c>
      <c r="F170" s="52">
        <v>188</v>
      </c>
      <c r="G170" s="38">
        <v>188</v>
      </c>
      <c r="H170" s="17" t="s">
        <v>277</v>
      </c>
      <c r="I170" s="19"/>
      <c r="J170" s="20"/>
      <c r="K170" s="20"/>
      <c r="L170" s="20"/>
      <c r="M170" s="20"/>
      <c r="N170" s="81"/>
    </row>
    <row r="171" spans="1:14" s="5" customFormat="1" ht="41.25" hidden="1" customHeight="1">
      <c r="A171" s="17" t="s">
        <v>833</v>
      </c>
      <c r="B171" s="17" t="s">
        <v>782</v>
      </c>
      <c r="C171" s="17" t="s">
        <v>832</v>
      </c>
      <c r="D171" s="17" t="s">
        <v>17</v>
      </c>
      <c r="E171" s="60" t="s">
        <v>831</v>
      </c>
      <c r="F171" s="52">
        <v>697</v>
      </c>
      <c r="G171" s="38">
        <v>697</v>
      </c>
      <c r="H171" s="17" t="s">
        <v>487</v>
      </c>
      <c r="I171" s="17"/>
      <c r="J171" s="20"/>
      <c r="K171" s="20"/>
      <c r="L171" s="20"/>
      <c r="M171" s="20"/>
      <c r="N171" s="81"/>
    </row>
    <row r="172" spans="1:14" s="5" customFormat="1" ht="41.25" hidden="1" customHeight="1">
      <c r="A172" s="17" t="s">
        <v>830</v>
      </c>
      <c r="B172" s="17" t="s">
        <v>782</v>
      </c>
      <c r="C172" s="17" t="s">
        <v>829</v>
      </c>
      <c r="D172" s="17" t="s">
        <v>245</v>
      </c>
      <c r="E172" s="60" t="s">
        <v>828</v>
      </c>
      <c r="F172" s="52">
        <v>580</v>
      </c>
      <c r="G172" s="38">
        <v>580</v>
      </c>
      <c r="H172" s="17" t="s">
        <v>487</v>
      </c>
      <c r="I172" s="17"/>
      <c r="J172" s="20"/>
      <c r="K172" s="20"/>
      <c r="L172" s="20"/>
      <c r="M172" s="20"/>
      <c r="N172" s="81"/>
    </row>
    <row r="173" spans="1:14" s="5" customFormat="1" ht="41.25" hidden="1" customHeight="1">
      <c r="A173" s="17" t="s">
        <v>827</v>
      </c>
      <c r="B173" s="17" t="s">
        <v>782</v>
      </c>
      <c r="C173" s="17" t="s">
        <v>826</v>
      </c>
      <c r="D173" s="17" t="s">
        <v>40</v>
      </c>
      <c r="E173" s="60" t="s">
        <v>825</v>
      </c>
      <c r="F173" s="52">
        <v>322</v>
      </c>
      <c r="G173" s="38">
        <v>112</v>
      </c>
      <c r="H173" s="17" t="s">
        <v>818</v>
      </c>
      <c r="I173" s="17"/>
      <c r="J173" s="20"/>
      <c r="K173" s="20"/>
      <c r="L173" s="20"/>
      <c r="M173" s="20"/>
      <c r="N173" s="81"/>
    </row>
    <row r="174" spans="1:14" s="5" customFormat="1" ht="41.25" hidden="1" customHeight="1">
      <c r="A174" s="17" t="s">
        <v>824</v>
      </c>
      <c r="B174" s="17" t="s">
        <v>782</v>
      </c>
      <c r="C174" s="17" t="s">
        <v>823</v>
      </c>
      <c r="D174" s="17" t="s">
        <v>386</v>
      </c>
      <c r="E174" s="60" t="s">
        <v>822</v>
      </c>
      <c r="F174" s="52">
        <v>507</v>
      </c>
      <c r="G174" s="38">
        <v>21</v>
      </c>
      <c r="H174" s="17" t="s">
        <v>487</v>
      </c>
      <c r="I174" s="17"/>
      <c r="J174" s="20"/>
      <c r="K174" s="20"/>
      <c r="L174" s="20"/>
      <c r="M174" s="20"/>
      <c r="N174" s="81"/>
    </row>
    <row r="175" spans="1:14" s="5" customFormat="1" ht="41.25" hidden="1" customHeight="1">
      <c r="A175" s="17" t="s">
        <v>821</v>
      </c>
      <c r="B175" s="17" t="s">
        <v>782</v>
      </c>
      <c r="C175" s="17" t="s">
        <v>820</v>
      </c>
      <c r="D175" s="17" t="s">
        <v>280</v>
      </c>
      <c r="E175" s="60" t="s">
        <v>819</v>
      </c>
      <c r="F175" s="52">
        <v>330</v>
      </c>
      <c r="G175" s="38">
        <v>60</v>
      </c>
      <c r="H175" s="17" t="s">
        <v>818</v>
      </c>
      <c r="I175" s="17"/>
      <c r="J175" s="20"/>
      <c r="K175" s="20"/>
      <c r="L175" s="20"/>
      <c r="M175" s="20"/>
      <c r="N175" s="81"/>
    </row>
    <row r="176" spans="1:14" s="5" customFormat="1" ht="41.25" hidden="1" customHeight="1">
      <c r="A176" s="17" t="s">
        <v>817</v>
      </c>
      <c r="B176" s="17" t="s">
        <v>782</v>
      </c>
      <c r="C176" s="17" t="s">
        <v>816</v>
      </c>
      <c r="D176" s="17" t="s">
        <v>280</v>
      </c>
      <c r="E176" s="60" t="s">
        <v>815</v>
      </c>
      <c r="F176" s="52">
        <v>60</v>
      </c>
      <c r="G176" s="38">
        <v>60</v>
      </c>
      <c r="H176" s="17" t="s">
        <v>277</v>
      </c>
      <c r="I176" s="17"/>
      <c r="J176" s="20"/>
      <c r="K176" s="20"/>
      <c r="L176" s="20"/>
      <c r="M176" s="20"/>
      <c r="N176" s="81"/>
    </row>
    <row r="177" spans="1:14" s="5" customFormat="1" ht="41.25" hidden="1" customHeight="1">
      <c r="A177" s="17" t="s">
        <v>814</v>
      </c>
      <c r="B177" s="17" t="s">
        <v>782</v>
      </c>
      <c r="C177" s="17" t="s">
        <v>813</v>
      </c>
      <c r="D177" s="17" t="s">
        <v>280</v>
      </c>
      <c r="E177" s="60" t="s">
        <v>812</v>
      </c>
      <c r="F177" s="52">
        <v>39</v>
      </c>
      <c r="G177" s="38">
        <v>39</v>
      </c>
      <c r="H177" s="17" t="s">
        <v>1599</v>
      </c>
      <c r="I177" s="17"/>
      <c r="J177" s="20"/>
      <c r="K177" s="20"/>
      <c r="L177" s="20"/>
      <c r="M177" s="20"/>
      <c r="N177" s="81"/>
    </row>
    <row r="178" spans="1:14" s="5" customFormat="1" ht="41.25" hidden="1" customHeight="1">
      <c r="A178" s="17" t="s">
        <v>811</v>
      </c>
      <c r="B178" s="17" t="s">
        <v>782</v>
      </c>
      <c r="C178" s="17" t="s">
        <v>810</v>
      </c>
      <c r="D178" s="17" t="s">
        <v>280</v>
      </c>
      <c r="E178" s="61" t="s">
        <v>809</v>
      </c>
      <c r="F178" s="52">
        <v>232</v>
      </c>
      <c r="G178" s="38">
        <v>78</v>
      </c>
      <c r="H178" s="17" t="s">
        <v>1599</v>
      </c>
      <c r="I178" s="17"/>
      <c r="J178" s="20"/>
      <c r="K178" s="20"/>
      <c r="L178" s="20"/>
      <c r="M178" s="20"/>
      <c r="N178" s="81"/>
    </row>
    <row r="179" spans="1:14" s="5" customFormat="1" ht="41.25" hidden="1" customHeight="1">
      <c r="A179" s="9"/>
      <c r="B179" s="9" t="s">
        <v>782</v>
      </c>
      <c r="C179" s="9" t="s">
        <v>808</v>
      </c>
      <c r="D179" s="9" t="s">
        <v>280</v>
      </c>
      <c r="E179" s="60" t="s">
        <v>807</v>
      </c>
      <c r="F179" s="52">
        <v>49</v>
      </c>
      <c r="G179" s="38">
        <v>49</v>
      </c>
      <c r="H179" s="9" t="s">
        <v>277</v>
      </c>
      <c r="I179" s="9"/>
      <c r="J179" s="21"/>
      <c r="K179" s="21"/>
      <c r="L179" s="21"/>
      <c r="M179" s="21"/>
      <c r="N179" s="81"/>
    </row>
    <row r="180" spans="1:14" s="5" customFormat="1" ht="41.25" hidden="1" customHeight="1">
      <c r="A180" s="9"/>
      <c r="B180" s="9" t="s">
        <v>782</v>
      </c>
      <c r="C180" s="9" t="s">
        <v>806</v>
      </c>
      <c r="D180" s="9" t="s">
        <v>280</v>
      </c>
      <c r="E180" s="63" t="s">
        <v>805</v>
      </c>
      <c r="F180" s="53">
        <v>523</v>
      </c>
      <c r="G180" s="44">
        <f>153*(2/7)</f>
        <v>43.714285714285715</v>
      </c>
      <c r="H180" s="9" t="s">
        <v>804</v>
      </c>
      <c r="I180" s="9" t="s">
        <v>803</v>
      </c>
      <c r="J180" s="21"/>
      <c r="K180" s="21"/>
      <c r="L180" s="21"/>
      <c r="M180" s="21"/>
      <c r="N180" s="81"/>
    </row>
    <row r="181" spans="1:14" s="24" customFormat="1" ht="41.25" hidden="1" customHeight="1">
      <c r="A181" s="9"/>
      <c r="B181" s="9"/>
      <c r="C181" s="9"/>
      <c r="D181" s="9"/>
      <c r="E181" s="63"/>
      <c r="F181" s="53"/>
      <c r="G181" s="44">
        <f>153*(5/7)</f>
        <v>109.28571428571429</v>
      </c>
      <c r="H181" s="10" t="s">
        <v>1600</v>
      </c>
      <c r="I181" s="9"/>
      <c r="J181" s="21"/>
      <c r="K181" s="21"/>
      <c r="L181" s="21"/>
      <c r="M181" s="21"/>
      <c r="N181" s="86"/>
    </row>
    <row r="182" spans="1:14" s="24" customFormat="1" ht="41.25" hidden="1" customHeight="1">
      <c r="A182" s="22" t="s">
        <v>802</v>
      </c>
      <c r="B182" s="17" t="s">
        <v>782</v>
      </c>
      <c r="C182" s="17" t="s">
        <v>801</v>
      </c>
      <c r="D182" s="17" t="s">
        <v>280</v>
      </c>
      <c r="E182" s="60" t="s">
        <v>800</v>
      </c>
      <c r="F182" s="52">
        <v>89</v>
      </c>
      <c r="G182" s="38">
        <v>89</v>
      </c>
      <c r="H182" s="17" t="s">
        <v>277</v>
      </c>
      <c r="I182" s="17"/>
      <c r="J182" s="20"/>
      <c r="K182" s="20"/>
      <c r="L182" s="20"/>
      <c r="M182" s="20"/>
      <c r="N182" s="86"/>
    </row>
    <row r="183" spans="1:14" s="24" customFormat="1" ht="41.25" hidden="1" customHeight="1">
      <c r="A183" s="22" t="s">
        <v>799</v>
      </c>
      <c r="B183" s="17" t="s">
        <v>782</v>
      </c>
      <c r="C183" s="17" t="s">
        <v>798</v>
      </c>
      <c r="D183" s="17" t="s">
        <v>245</v>
      </c>
      <c r="E183" s="60" t="s">
        <v>797</v>
      </c>
      <c r="F183" s="52">
        <v>1028</v>
      </c>
      <c r="G183" s="38">
        <v>1028</v>
      </c>
      <c r="H183" s="17" t="s">
        <v>487</v>
      </c>
      <c r="I183" s="17"/>
      <c r="J183" s="20"/>
      <c r="K183" s="20"/>
      <c r="L183" s="20"/>
      <c r="M183" s="20"/>
      <c r="N183" s="86"/>
    </row>
    <row r="184" spans="1:14" s="24" customFormat="1" ht="41.25" hidden="1" customHeight="1">
      <c r="A184" s="22" t="s">
        <v>796</v>
      </c>
      <c r="B184" s="17" t="s">
        <v>782</v>
      </c>
      <c r="C184" s="17" t="s">
        <v>795</v>
      </c>
      <c r="D184" s="17" t="s">
        <v>280</v>
      </c>
      <c r="E184" s="60" t="s">
        <v>794</v>
      </c>
      <c r="F184" s="52">
        <v>22</v>
      </c>
      <c r="G184" s="38">
        <v>22</v>
      </c>
      <c r="H184" s="17" t="s">
        <v>277</v>
      </c>
      <c r="I184" s="17"/>
      <c r="J184" s="20"/>
      <c r="K184" s="20"/>
      <c r="L184" s="20"/>
      <c r="M184" s="20"/>
      <c r="N184" s="86"/>
    </row>
    <row r="185" spans="1:14" s="5" customFormat="1" ht="41.25" hidden="1" customHeight="1">
      <c r="A185" s="22" t="s">
        <v>793</v>
      </c>
      <c r="B185" s="17" t="s">
        <v>782</v>
      </c>
      <c r="C185" s="17" t="s">
        <v>792</v>
      </c>
      <c r="D185" s="17" t="s">
        <v>280</v>
      </c>
      <c r="E185" s="60" t="s">
        <v>791</v>
      </c>
      <c r="F185" s="52">
        <v>189</v>
      </c>
      <c r="G185" s="38">
        <v>189</v>
      </c>
      <c r="H185" s="17" t="s">
        <v>277</v>
      </c>
      <c r="I185" s="17"/>
      <c r="J185" s="20"/>
      <c r="K185" s="20"/>
      <c r="L185" s="20"/>
      <c r="M185" s="20"/>
      <c r="N185" s="81"/>
    </row>
    <row r="186" spans="1:14" s="5" customFormat="1" ht="41.25" hidden="1" customHeight="1">
      <c r="A186" s="22" t="s">
        <v>790</v>
      </c>
      <c r="B186" s="17" t="s">
        <v>782</v>
      </c>
      <c r="C186" s="17" t="s">
        <v>789</v>
      </c>
      <c r="D186" s="17" t="s">
        <v>280</v>
      </c>
      <c r="E186" s="60" t="s">
        <v>788</v>
      </c>
      <c r="F186" s="52">
        <v>852</v>
      </c>
      <c r="G186" s="38">
        <v>251</v>
      </c>
      <c r="H186" s="17" t="s">
        <v>787</v>
      </c>
      <c r="I186" s="19" t="s">
        <v>786</v>
      </c>
      <c r="J186" s="20" t="s">
        <v>37</v>
      </c>
      <c r="K186" s="20" t="s">
        <v>785</v>
      </c>
      <c r="L186" s="20" t="s">
        <v>784</v>
      </c>
      <c r="M186" s="20"/>
      <c r="N186" s="81"/>
    </row>
    <row r="187" spans="1:14" s="5" customFormat="1" ht="41.25" hidden="1" customHeight="1">
      <c r="A187" s="22" t="s">
        <v>783</v>
      </c>
      <c r="B187" s="17" t="s">
        <v>782</v>
      </c>
      <c r="C187" s="17" t="s">
        <v>781</v>
      </c>
      <c r="D187" s="17" t="s">
        <v>245</v>
      </c>
      <c r="E187" s="60" t="s">
        <v>780</v>
      </c>
      <c r="F187" s="52">
        <v>251</v>
      </c>
      <c r="G187" s="38">
        <v>34</v>
      </c>
      <c r="H187" s="17" t="s">
        <v>0</v>
      </c>
      <c r="I187" s="17"/>
      <c r="J187" s="20"/>
      <c r="K187" s="20"/>
      <c r="L187" s="20"/>
      <c r="M187" s="20"/>
      <c r="N187" s="81"/>
    </row>
    <row r="188" spans="1:14" s="5" customFormat="1" ht="41.25" hidden="1" customHeight="1">
      <c r="A188" s="6"/>
      <c r="B188" s="6"/>
      <c r="C188" s="6"/>
      <c r="D188" s="6"/>
      <c r="E188" s="63" t="s">
        <v>779</v>
      </c>
      <c r="F188" s="53">
        <v>4375</v>
      </c>
      <c r="G188" s="44">
        <v>4375</v>
      </c>
      <c r="H188" s="9" t="s">
        <v>0</v>
      </c>
      <c r="I188" s="9"/>
      <c r="J188" s="21"/>
      <c r="K188" s="21"/>
      <c r="L188" s="21"/>
      <c r="M188" s="21"/>
      <c r="N188" s="81"/>
    </row>
    <row r="189" spans="1:14" s="5" customFormat="1" ht="41.25" hidden="1" customHeight="1">
      <c r="A189" s="22" t="s">
        <v>778</v>
      </c>
      <c r="B189" s="17" t="s">
        <v>443</v>
      </c>
      <c r="C189" s="17" t="s">
        <v>777</v>
      </c>
      <c r="D189" s="17" t="s">
        <v>13</v>
      </c>
      <c r="E189" s="60" t="s">
        <v>776</v>
      </c>
      <c r="F189" s="52">
        <v>489</v>
      </c>
      <c r="G189" s="38">
        <v>254</v>
      </c>
      <c r="H189" s="17" t="s">
        <v>0</v>
      </c>
      <c r="I189" s="17"/>
      <c r="J189" s="20"/>
      <c r="K189" s="20"/>
      <c r="L189" s="20"/>
      <c r="M189" s="20"/>
      <c r="N189" s="81"/>
    </row>
    <row r="190" spans="1:14" s="5" customFormat="1" ht="41.25" hidden="1" customHeight="1">
      <c r="A190" s="22" t="s">
        <v>775</v>
      </c>
      <c r="B190" s="17" t="s">
        <v>443</v>
      </c>
      <c r="C190" s="17" t="s">
        <v>774</v>
      </c>
      <c r="D190" s="17" t="s">
        <v>280</v>
      </c>
      <c r="E190" s="60" t="s">
        <v>773</v>
      </c>
      <c r="F190" s="52">
        <v>1925</v>
      </c>
      <c r="G190" s="38">
        <v>24</v>
      </c>
      <c r="H190" s="17" t="s">
        <v>1601</v>
      </c>
      <c r="I190" s="17"/>
      <c r="J190" s="20"/>
      <c r="K190" s="20"/>
      <c r="L190" s="20"/>
      <c r="M190" s="20"/>
      <c r="N190" s="81"/>
    </row>
    <row r="191" spans="1:14" s="5" customFormat="1" ht="41.25" hidden="1" customHeight="1">
      <c r="A191" s="22" t="s">
        <v>772</v>
      </c>
      <c r="B191" s="17" t="s">
        <v>443</v>
      </c>
      <c r="C191" s="17" t="s">
        <v>771</v>
      </c>
      <c r="D191" s="17" t="s">
        <v>770</v>
      </c>
      <c r="E191" s="60" t="s">
        <v>769</v>
      </c>
      <c r="F191" s="52">
        <v>9</v>
      </c>
      <c r="G191" s="38">
        <v>9</v>
      </c>
      <c r="H191" s="17" t="s">
        <v>487</v>
      </c>
      <c r="I191" s="17"/>
      <c r="J191" s="20"/>
      <c r="K191" s="20"/>
      <c r="L191" s="20"/>
      <c r="M191" s="20"/>
      <c r="N191" s="81"/>
    </row>
    <row r="192" spans="1:14" s="5" customFormat="1" ht="41.25" hidden="1" customHeight="1">
      <c r="A192" s="22" t="s">
        <v>768</v>
      </c>
      <c r="B192" s="17" t="s">
        <v>443</v>
      </c>
      <c r="C192" s="17" t="s">
        <v>767</v>
      </c>
      <c r="D192" s="17" t="s">
        <v>40</v>
      </c>
      <c r="E192" s="60" t="s">
        <v>766</v>
      </c>
      <c r="F192" s="52">
        <v>1920</v>
      </c>
      <c r="G192" s="38">
        <v>867</v>
      </c>
      <c r="H192" s="17" t="s">
        <v>765</v>
      </c>
      <c r="I192" s="17" t="s">
        <v>764</v>
      </c>
      <c r="J192" s="20"/>
      <c r="K192" s="20"/>
      <c r="L192" s="20"/>
      <c r="M192" s="20"/>
      <c r="N192" s="81"/>
    </row>
    <row r="193" spans="1:14" s="5" customFormat="1" ht="41.25" hidden="1" customHeight="1">
      <c r="A193" s="22" t="s">
        <v>763</v>
      </c>
      <c r="B193" s="17" t="s">
        <v>443</v>
      </c>
      <c r="C193" s="17" t="s">
        <v>762</v>
      </c>
      <c r="D193" s="17" t="s">
        <v>165</v>
      </c>
      <c r="E193" s="60" t="s">
        <v>761</v>
      </c>
      <c r="F193" s="52">
        <v>515</v>
      </c>
      <c r="G193" s="38">
        <v>118</v>
      </c>
      <c r="H193" s="17" t="s">
        <v>0</v>
      </c>
      <c r="I193" s="17"/>
      <c r="J193" s="20"/>
      <c r="K193" s="20"/>
      <c r="L193" s="20"/>
      <c r="M193" s="20"/>
      <c r="N193" s="81"/>
    </row>
    <row r="194" spans="1:14" s="5" customFormat="1" ht="41.25" hidden="1" customHeight="1">
      <c r="A194" s="22" t="s">
        <v>760</v>
      </c>
      <c r="B194" s="17" t="s">
        <v>443</v>
      </c>
      <c r="C194" s="17" t="s">
        <v>759</v>
      </c>
      <c r="D194" s="17" t="s">
        <v>165</v>
      </c>
      <c r="E194" s="60" t="s">
        <v>758</v>
      </c>
      <c r="F194" s="52">
        <v>210</v>
      </c>
      <c r="G194" s="38">
        <v>166</v>
      </c>
      <c r="H194" s="17" t="s">
        <v>0</v>
      </c>
      <c r="I194" s="17"/>
      <c r="J194" s="20"/>
      <c r="K194" s="20"/>
      <c r="L194" s="20"/>
      <c r="M194" s="20"/>
      <c r="N194" s="81"/>
    </row>
    <row r="195" spans="1:14" s="5" customFormat="1" ht="41.25" hidden="1" customHeight="1">
      <c r="A195" s="22" t="s">
        <v>757</v>
      </c>
      <c r="B195" s="17" t="s">
        <v>443</v>
      </c>
      <c r="C195" s="17" t="s">
        <v>756</v>
      </c>
      <c r="D195" s="17" t="s">
        <v>13</v>
      </c>
      <c r="E195" s="60" t="s">
        <v>755</v>
      </c>
      <c r="F195" s="52">
        <v>359</v>
      </c>
      <c r="G195" s="38">
        <v>288</v>
      </c>
      <c r="H195" s="17" t="s">
        <v>0</v>
      </c>
      <c r="I195" s="17"/>
      <c r="J195" s="20"/>
      <c r="K195" s="20"/>
      <c r="L195" s="20"/>
      <c r="M195" s="20"/>
      <c r="N195" s="81"/>
    </row>
    <row r="196" spans="1:14" s="5" customFormat="1" ht="41.25" hidden="1" customHeight="1">
      <c r="A196" s="22" t="s">
        <v>754</v>
      </c>
      <c r="B196" s="17" t="s">
        <v>443</v>
      </c>
      <c r="C196" s="17" t="s">
        <v>753</v>
      </c>
      <c r="D196" s="17" t="s">
        <v>40</v>
      </c>
      <c r="E196" s="60" t="s">
        <v>752</v>
      </c>
      <c r="F196" s="52">
        <v>1765</v>
      </c>
      <c r="G196" s="38">
        <v>1378</v>
      </c>
      <c r="H196" s="17" t="s">
        <v>1602</v>
      </c>
      <c r="I196" s="17"/>
      <c r="J196" s="20"/>
      <c r="K196" s="20"/>
      <c r="L196" s="20"/>
      <c r="M196" s="20"/>
      <c r="N196" s="81"/>
    </row>
    <row r="197" spans="1:14" s="5" customFormat="1" ht="41.25" hidden="1" customHeight="1">
      <c r="A197" s="22" t="s">
        <v>751</v>
      </c>
      <c r="B197" s="17" t="s">
        <v>443</v>
      </c>
      <c r="C197" s="17" t="s">
        <v>750</v>
      </c>
      <c r="D197" s="17" t="s">
        <v>165</v>
      </c>
      <c r="E197" s="60" t="s">
        <v>749</v>
      </c>
      <c r="F197" s="52">
        <v>837</v>
      </c>
      <c r="G197" s="38">
        <v>112</v>
      </c>
      <c r="H197" s="17" t="s">
        <v>0</v>
      </c>
      <c r="I197" s="17"/>
      <c r="J197" s="20"/>
      <c r="K197" s="20"/>
      <c r="L197" s="20"/>
      <c r="M197" s="20"/>
      <c r="N197" s="81"/>
    </row>
    <row r="198" spans="1:14" s="5" customFormat="1" ht="41.25" hidden="1" customHeight="1">
      <c r="A198" s="22" t="s">
        <v>748</v>
      </c>
      <c r="B198" s="17" t="s">
        <v>443</v>
      </c>
      <c r="C198" s="17" t="s">
        <v>747</v>
      </c>
      <c r="D198" s="17" t="s">
        <v>280</v>
      </c>
      <c r="E198" s="60" t="s">
        <v>746</v>
      </c>
      <c r="F198" s="52">
        <v>376</v>
      </c>
      <c r="G198" s="38">
        <v>376</v>
      </c>
      <c r="H198" s="17" t="s">
        <v>277</v>
      </c>
      <c r="I198" s="17"/>
      <c r="J198" s="20"/>
      <c r="K198" s="20"/>
      <c r="L198" s="20"/>
      <c r="M198" s="20"/>
      <c r="N198" s="81"/>
    </row>
    <row r="199" spans="1:14" s="5" customFormat="1" ht="41.25" hidden="1" customHeight="1">
      <c r="A199" s="22" t="s">
        <v>745</v>
      </c>
      <c r="B199" s="17" t="s">
        <v>443</v>
      </c>
      <c r="C199" s="17" t="s">
        <v>744</v>
      </c>
      <c r="D199" s="17" t="s">
        <v>280</v>
      </c>
      <c r="E199" s="60" t="s">
        <v>743</v>
      </c>
      <c r="F199" s="52">
        <v>914</v>
      </c>
      <c r="G199" s="38">
        <v>159</v>
      </c>
      <c r="H199" s="17" t="s">
        <v>1603</v>
      </c>
      <c r="I199" s="17"/>
      <c r="J199" s="20"/>
      <c r="K199" s="20"/>
      <c r="L199" s="20"/>
      <c r="M199" s="20"/>
      <c r="N199" s="81"/>
    </row>
    <row r="200" spans="1:14" s="5" customFormat="1" ht="41.25" hidden="1" customHeight="1">
      <c r="A200" s="22" t="s">
        <v>742</v>
      </c>
      <c r="B200" s="17" t="s">
        <v>443</v>
      </c>
      <c r="C200" s="17" t="s">
        <v>741</v>
      </c>
      <c r="D200" s="17" t="s">
        <v>280</v>
      </c>
      <c r="E200" s="60" t="s">
        <v>740</v>
      </c>
      <c r="F200" s="52">
        <v>20</v>
      </c>
      <c r="G200" s="38">
        <v>20</v>
      </c>
      <c r="H200" s="17" t="s">
        <v>1603</v>
      </c>
      <c r="I200" s="17"/>
      <c r="J200" s="20"/>
      <c r="K200" s="20"/>
      <c r="L200" s="20"/>
      <c r="M200" s="20"/>
      <c r="N200" s="81"/>
    </row>
    <row r="201" spans="1:14" s="5" customFormat="1" ht="41.25" hidden="1" customHeight="1">
      <c r="A201" s="22" t="s">
        <v>739</v>
      </c>
      <c r="B201" s="17" t="s">
        <v>443</v>
      </c>
      <c r="C201" s="17" t="s">
        <v>738</v>
      </c>
      <c r="D201" s="17" t="s">
        <v>386</v>
      </c>
      <c r="E201" s="60" t="s">
        <v>737</v>
      </c>
      <c r="F201" s="52">
        <v>405</v>
      </c>
      <c r="G201" s="38">
        <v>25</v>
      </c>
      <c r="H201" s="17" t="s">
        <v>0</v>
      </c>
      <c r="I201" s="17"/>
      <c r="J201" s="20"/>
      <c r="K201" s="20"/>
      <c r="L201" s="20"/>
      <c r="M201" s="20"/>
      <c r="N201" s="81"/>
    </row>
    <row r="202" spans="1:14" s="5" customFormat="1" ht="41.25" hidden="1" customHeight="1">
      <c r="A202" s="22" t="s">
        <v>736</v>
      </c>
      <c r="B202" s="17" t="s">
        <v>443</v>
      </c>
      <c r="C202" s="17" t="s">
        <v>735</v>
      </c>
      <c r="D202" s="17" t="s">
        <v>245</v>
      </c>
      <c r="E202" s="60" t="s">
        <v>734</v>
      </c>
      <c r="F202" s="52">
        <v>860</v>
      </c>
      <c r="G202" s="38">
        <v>61</v>
      </c>
      <c r="H202" s="17" t="s">
        <v>0</v>
      </c>
      <c r="I202" s="17"/>
      <c r="J202" s="20"/>
      <c r="K202" s="20"/>
      <c r="L202" s="20"/>
      <c r="M202" s="20"/>
      <c r="N202" s="81"/>
    </row>
    <row r="203" spans="1:14" s="5" customFormat="1" ht="41.25" hidden="1" customHeight="1">
      <c r="A203" s="22" t="s">
        <v>733</v>
      </c>
      <c r="B203" s="17" t="s">
        <v>443</v>
      </c>
      <c r="C203" s="17" t="s">
        <v>732</v>
      </c>
      <c r="D203" s="17" t="s">
        <v>280</v>
      </c>
      <c r="E203" s="60" t="s">
        <v>731</v>
      </c>
      <c r="F203" s="52">
        <v>16</v>
      </c>
      <c r="G203" s="38">
        <v>16</v>
      </c>
      <c r="H203" s="17" t="s">
        <v>277</v>
      </c>
      <c r="I203" s="17"/>
      <c r="J203" s="20"/>
      <c r="K203" s="20"/>
      <c r="L203" s="20"/>
      <c r="M203" s="20"/>
      <c r="N203" s="81"/>
    </row>
    <row r="204" spans="1:14" s="5" customFormat="1" ht="41.25" hidden="1" customHeight="1">
      <c r="A204" s="22" t="s">
        <v>730</v>
      </c>
      <c r="B204" s="17" t="s">
        <v>443</v>
      </c>
      <c r="C204" s="17" t="s">
        <v>729</v>
      </c>
      <c r="D204" s="17" t="s">
        <v>280</v>
      </c>
      <c r="E204" s="60" t="s">
        <v>728</v>
      </c>
      <c r="F204" s="52">
        <v>551</v>
      </c>
      <c r="G204" s="38">
        <v>551</v>
      </c>
      <c r="H204" s="17" t="s">
        <v>277</v>
      </c>
      <c r="I204" s="17"/>
      <c r="J204" s="20"/>
      <c r="K204" s="20"/>
      <c r="L204" s="20"/>
      <c r="M204" s="20"/>
      <c r="N204" s="81"/>
    </row>
    <row r="205" spans="1:14" s="5" customFormat="1" ht="41.25" hidden="1" customHeight="1">
      <c r="A205" s="22" t="s">
        <v>727</v>
      </c>
      <c r="B205" s="17" t="s">
        <v>443</v>
      </c>
      <c r="C205" s="17" t="s">
        <v>726</v>
      </c>
      <c r="D205" s="17" t="s">
        <v>280</v>
      </c>
      <c r="E205" s="60" t="s">
        <v>725</v>
      </c>
      <c r="F205" s="52">
        <v>1308</v>
      </c>
      <c r="G205" s="38">
        <v>247</v>
      </c>
      <c r="H205" s="19" t="s">
        <v>1604</v>
      </c>
      <c r="I205" s="17"/>
      <c r="J205" s="20"/>
      <c r="K205" s="20"/>
      <c r="L205" s="20"/>
      <c r="M205" s="20"/>
      <c r="N205" s="81"/>
    </row>
    <row r="206" spans="1:14" s="5" customFormat="1" ht="41.25" hidden="1" customHeight="1">
      <c r="A206" s="22" t="s">
        <v>724</v>
      </c>
      <c r="B206" s="17" t="s">
        <v>443</v>
      </c>
      <c r="C206" s="17" t="s">
        <v>723</v>
      </c>
      <c r="D206" s="17" t="s">
        <v>17</v>
      </c>
      <c r="E206" s="60" t="s">
        <v>722</v>
      </c>
      <c r="F206" s="52">
        <v>6783</v>
      </c>
      <c r="G206" s="38">
        <v>6783</v>
      </c>
      <c r="H206" s="17" t="s">
        <v>0</v>
      </c>
      <c r="I206" s="17"/>
      <c r="J206" s="20"/>
      <c r="K206" s="20"/>
      <c r="L206" s="20"/>
      <c r="M206" s="20"/>
      <c r="N206" s="81"/>
    </row>
    <row r="207" spans="1:14" s="5" customFormat="1" ht="41.25" hidden="1" customHeight="1">
      <c r="A207" s="22" t="s">
        <v>721</v>
      </c>
      <c r="B207" s="17" t="s">
        <v>443</v>
      </c>
      <c r="C207" s="17" t="s">
        <v>720</v>
      </c>
      <c r="D207" s="17" t="s">
        <v>165</v>
      </c>
      <c r="E207" s="60" t="s">
        <v>719</v>
      </c>
      <c r="F207" s="52">
        <v>410</v>
      </c>
      <c r="G207" s="38">
        <v>199</v>
      </c>
      <c r="H207" s="17" t="s">
        <v>0</v>
      </c>
      <c r="I207" s="17"/>
      <c r="J207" s="20"/>
      <c r="K207" s="20"/>
      <c r="L207" s="20"/>
      <c r="M207" s="20"/>
      <c r="N207" s="81"/>
    </row>
    <row r="208" spans="1:14" s="5" customFormat="1" ht="41.25" hidden="1" customHeight="1">
      <c r="A208" s="22" t="s">
        <v>718</v>
      </c>
      <c r="B208" s="17" t="s">
        <v>443</v>
      </c>
      <c r="C208" s="17" t="s">
        <v>717</v>
      </c>
      <c r="D208" s="17" t="s">
        <v>13</v>
      </c>
      <c r="E208" s="60" t="s">
        <v>716</v>
      </c>
      <c r="F208" s="52">
        <v>418</v>
      </c>
      <c r="G208" s="38">
        <v>295</v>
      </c>
      <c r="H208" s="17" t="s">
        <v>0</v>
      </c>
      <c r="I208" s="17"/>
      <c r="J208" s="20"/>
      <c r="K208" s="20"/>
      <c r="L208" s="20"/>
      <c r="M208" s="20"/>
      <c r="N208" s="81"/>
    </row>
    <row r="209" spans="1:14" s="5" customFormat="1" ht="41.25" hidden="1" customHeight="1">
      <c r="A209" s="22" t="s">
        <v>715</v>
      </c>
      <c r="B209" s="17" t="s">
        <v>443</v>
      </c>
      <c r="C209" s="17" t="s">
        <v>714</v>
      </c>
      <c r="D209" s="17" t="s">
        <v>280</v>
      </c>
      <c r="E209" s="60" t="s">
        <v>713</v>
      </c>
      <c r="F209" s="52">
        <v>990</v>
      </c>
      <c r="G209" s="38">
        <v>13</v>
      </c>
      <c r="H209" s="17" t="s">
        <v>1602</v>
      </c>
      <c r="I209" s="17"/>
      <c r="J209" s="20"/>
      <c r="K209" s="20"/>
      <c r="L209" s="20"/>
      <c r="M209" s="20"/>
      <c r="N209" s="81"/>
    </row>
    <row r="210" spans="1:14" s="5" customFormat="1" ht="41.25" hidden="1" customHeight="1">
      <c r="A210" s="22" t="s">
        <v>712</v>
      </c>
      <c r="B210" s="17" t="s">
        <v>443</v>
      </c>
      <c r="C210" s="17" t="s">
        <v>711</v>
      </c>
      <c r="D210" s="17" t="s">
        <v>280</v>
      </c>
      <c r="E210" s="60" t="s">
        <v>710</v>
      </c>
      <c r="F210" s="52">
        <v>990</v>
      </c>
      <c r="G210" s="38">
        <v>24</v>
      </c>
      <c r="H210" s="17" t="s">
        <v>1602</v>
      </c>
      <c r="I210" s="17"/>
      <c r="J210" s="20"/>
      <c r="K210" s="20"/>
      <c r="L210" s="20"/>
      <c r="M210" s="20"/>
      <c r="N210" s="81"/>
    </row>
    <row r="211" spans="1:14" s="5" customFormat="1" ht="41.25" customHeight="1">
      <c r="A211" s="22" t="s">
        <v>1698</v>
      </c>
      <c r="B211" s="17" t="s">
        <v>443</v>
      </c>
      <c r="C211" s="17" t="s">
        <v>709</v>
      </c>
      <c r="D211" s="17" t="s">
        <v>40</v>
      </c>
      <c r="E211" s="63" t="s">
        <v>708</v>
      </c>
      <c r="F211" s="53">
        <v>1690</v>
      </c>
      <c r="G211" s="44">
        <v>1496</v>
      </c>
      <c r="H211" s="17" t="s">
        <v>1784</v>
      </c>
      <c r="I211" s="19" t="s">
        <v>1851</v>
      </c>
      <c r="J211" s="20" t="s">
        <v>39</v>
      </c>
      <c r="K211" s="20" t="s">
        <v>1868</v>
      </c>
      <c r="L211" s="20" t="s">
        <v>1867</v>
      </c>
      <c r="M211" s="20"/>
      <c r="N211" s="81"/>
    </row>
    <row r="212" spans="1:14" s="5" customFormat="1" ht="41.25" hidden="1" customHeight="1">
      <c r="A212" s="22" t="s">
        <v>707</v>
      </c>
      <c r="B212" s="17" t="s">
        <v>443</v>
      </c>
      <c r="C212" s="17" t="s">
        <v>706</v>
      </c>
      <c r="D212" s="17" t="s">
        <v>165</v>
      </c>
      <c r="E212" s="60" t="s">
        <v>705</v>
      </c>
      <c r="F212" s="52">
        <v>199</v>
      </c>
      <c r="G212" s="38">
        <v>87</v>
      </c>
      <c r="H212" s="17" t="s">
        <v>0</v>
      </c>
      <c r="I212" s="17"/>
      <c r="J212" s="20"/>
      <c r="K212" s="20"/>
      <c r="L212" s="20"/>
      <c r="M212" s="20"/>
      <c r="N212" s="81"/>
    </row>
    <row r="213" spans="1:14" s="5" customFormat="1" ht="41.25" customHeight="1">
      <c r="A213" s="22" t="s">
        <v>1679</v>
      </c>
      <c r="B213" s="17" t="s">
        <v>443</v>
      </c>
      <c r="C213" s="17" t="s">
        <v>704</v>
      </c>
      <c r="D213" s="17" t="s">
        <v>38</v>
      </c>
      <c r="E213" s="63" t="s">
        <v>703</v>
      </c>
      <c r="F213" s="53">
        <v>550</v>
      </c>
      <c r="G213" s="44">
        <v>350</v>
      </c>
      <c r="H213" s="17" t="s">
        <v>1807</v>
      </c>
      <c r="I213" s="19" t="s">
        <v>1850</v>
      </c>
      <c r="J213" s="20"/>
      <c r="K213" s="20"/>
      <c r="L213" s="20"/>
      <c r="M213" s="20"/>
      <c r="N213" s="81"/>
    </row>
    <row r="214" spans="1:14" s="5" customFormat="1" ht="41.25" customHeight="1">
      <c r="A214" s="22" t="s">
        <v>1699</v>
      </c>
      <c r="B214" s="17" t="s">
        <v>443</v>
      </c>
      <c r="C214" s="17" t="s">
        <v>702</v>
      </c>
      <c r="D214" s="17" t="s">
        <v>40</v>
      </c>
      <c r="E214" s="63" t="s">
        <v>701</v>
      </c>
      <c r="F214" s="53">
        <v>352</v>
      </c>
      <c r="G214" s="44">
        <v>244</v>
      </c>
      <c r="H214" s="17" t="s">
        <v>1807</v>
      </c>
      <c r="I214" s="19" t="s">
        <v>1850</v>
      </c>
      <c r="J214" s="20"/>
      <c r="K214" s="20"/>
      <c r="L214" s="20"/>
      <c r="M214" s="20"/>
      <c r="N214" s="81"/>
    </row>
    <row r="215" spans="1:14" s="5" customFormat="1" ht="41.25" hidden="1" customHeight="1">
      <c r="A215" s="22" t="s">
        <v>700</v>
      </c>
      <c r="B215" s="17" t="s">
        <v>443</v>
      </c>
      <c r="C215" s="17" t="s">
        <v>699</v>
      </c>
      <c r="D215" s="17" t="s">
        <v>13</v>
      </c>
      <c r="E215" s="60">
        <v>1500</v>
      </c>
      <c r="F215" s="52">
        <v>12000</v>
      </c>
      <c r="G215" s="38">
        <v>3433</v>
      </c>
      <c r="H215" s="17" t="s">
        <v>534</v>
      </c>
      <c r="I215" s="17"/>
      <c r="J215" s="20"/>
      <c r="K215" s="20"/>
      <c r="L215" s="20"/>
      <c r="M215" s="20"/>
      <c r="N215" s="81"/>
    </row>
    <row r="216" spans="1:14" s="5" customFormat="1" ht="41.25" customHeight="1">
      <c r="A216" s="22" t="s">
        <v>1680</v>
      </c>
      <c r="B216" s="17" t="s">
        <v>443</v>
      </c>
      <c r="C216" s="17" t="s">
        <v>1512</v>
      </c>
      <c r="D216" s="17" t="s">
        <v>38</v>
      </c>
      <c r="E216" s="63" t="s">
        <v>698</v>
      </c>
      <c r="F216" s="53">
        <v>1629</v>
      </c>
      <c r="G216" s="44">
        <v>617</v>
      </c>
      <c r="H216" s="19" t="s">
        <v>1831</v>
      </c>
      <c r="I216" s="17" t="s">
        <v>1874</v>
      </c>
      <c r="J216" s="20"/>
      <c r="K216" s="20"/>
      <c r="L216" s="20"/>
      <c r="M216" s="20"/>
      <c r="N216" s="81"/>
    </row>
    <row r="217" spans="1:14" s="5" customFormat="1" ht="41.25" hidden="1" customHeight="1">
      <c r="A217" s="22" t="s">
        <v>697</v>
      </c>
      <c r="B217" s="17" t="s">
        <v>443</v>
      </c>
      <c r="C217" s="17" t="s">
        <v>696</v>
      </c>
      <c r="D217" s="17" t="s">
        <v>165</v>
      </c>
      <c r="E217" s="60" t="s">
        <v>695</v>
      </c>
      <c r="F217" s="52">
        <v>1480</v>
      </c>
      <c r="G217" s="38">
        <v>60</v>
      </c>
      <c r="H217" s="19" t="s">
        <v>487</v>
      </c>
      <c r="I217" s="17"/>
      <c r="J217" s="20"/>
      <c r="K217" s="20"/>
      <c r="L217" s="20"/>
      <c r="M217" s="20"/>
      <c r="N217" s="81"/>
    </row>
    <row r="218" spans="1:14" s="5" customFormat="1" ht="41.25" hidden="1" customHeight="1">
      <c r="A218" s="22" t="s">
        <v>694</v>
      </c>
      <c r="B218" s="17" t="s">
        <v>443</v>
      </c>
      <c r="C218" s="17" t="s">
        <v>693</v>
      </c>
      <c r="D218" s="17" t="s">
        <v>13</v>
      </c>
      <c r="E218" s="60" t="s">
        <v>692</v>
      </c>
      <c r="F218" s="52">
        <v>3255</v>
      </c>
      <c r="G218" s="38">
        <v>84</v>
      </c>
      <c r="H218" s="17" t="s">
        <v>0</v>
      </c>
      <c r="I218" s="17"/>
      <c r="J218" s="20"/>
      <c r="K218" s="20"/>
      <c r="L218" s="20"/>
      <c r="M218" s="20"/>
      <c r="N218" s="81"/>
    </row>
    <row r="219" spans="1:14" s="5" customFormat="1" ht="41.25" hidden="1" customHeight="1">
      <c r="A219" s="22"/>
      <c r="B219" s="17"/>
      <c r="C219" s="17"/>
      <c r="D219" s="17"/>
      <c r="E219" s="60" t="s">
        <v>691</v>
      </c>
      <c r="F219" s="52">
        <v>3255</v>
      </c>
      <c r="G219" s="38">
        <v>19</v>
      </c>
      <c r="H219" s="17" t="s">
        <v>0</v>
      </c>
      <c r="I219" s="17"/>
      <c r="J219" s="20"/>
      <c r="K219" s="20"/>
      <c r="L219" s="20"/>
      <c r="M219" s="20"/>
      <c r="N219" s="81"/>
    </row>
    <row r="220" spans="1:14" s="5" customFormat="1" ht="41.25" hidden="1" customHeight="1">
      <c r="A220" s="22" t="s">
        <v>690</v>
      </c>
      <c r="B220" s="17" t="s">
        <v>443</v>
      </c>
      <c r="C220" s="17" t="s">
        <v>689</v>
      </c>
      <c r="D220" s="17" t="s">
        <v>13</v>
      </c>
      <c r="E220" s="60" t="s">
        <v>688</v>
      </c>
      <c r="F220" s="52">
        <v>38</v>
      </c>
      <c r="G220" s="38">
        <v>16</v>
      </c>
      <c r="H220" s="19" t="s">
        <v>1605</v>
      </c>
      <c r="I220" s="17"/>
      <c r="J220" s="20"/>
      <c r="K220" s="20"/>
      <c r="L220" s="20"/>
      <c r="M220" s="20"/>
      <c r="N220" s="81"/>
    </row>
    <row r="221" spans="1:14" s="5" customFormat="1" ht="41.25" hidden="1" customHeight="1">
      <c r="A221" s="22" t="s">
        <v>687</v>
      </c>
      <c r="B221" s="17" t="s">
        <v>443</v>
      </c>
      <c r="C221" s="17" t="s">
        <v>1513</v>
      </c>
      <c r="D221" s="17" t="s">
        <v>40</v>
      </c>
      <c r="E221" s="60" t="s">
        <v>686</v>
      </c>
      <c r="F221" s="54">
        <v>950</v>
      </c>
      <c r="G221" s="38">
        <v>606</v>
      </c>
      <c r="H221" s="19" t="s">
        <v>1605</v>
      </c>
      <c r="I221" s="17"/>
      <c r="J221" s="20" t="s">
        <v>37</v>
      </c>
      <c r="K221" s="20" t="s">
        <v>683</v>
      </c>
      <c r="L221" s="20" t="s">
        <v>682</v>
      </c>
      <c r="M221" s="20"/>
      <c r="N221" s="81"/>
    </row>
    <row r="222" spans="1:14" s="24" customFormat="1" ht="41.25" hidden="1" customHeight="1">
      <c r="A222" s="22" t="s">
        <v>685</v>
      </c>
      <c r="B222" s="17" t="s">
        <v>443</v>
      </c>
      <c r="C222" s="17" t="s">
        <v>1518</v>
      </c>
      <c r="D222" s="17" t="s">
        <v>40</v>
      </c>
      <c r="E222" s="60" t="s">
        <v>684</v>
      </c>
      <c r="F222" s="52">
        <v>269</v>
      </c>
      <c r="G222" s="38">
        <v>269</v>
      </c>
      <c r="H222" s="19" t="s">
        <v>1605</v>
      </c>
      <c r="I222" s="17"/>
      <c r="J222" s="20" t="s">
        <v>37</v>
      </c>
      <c r="K222" s="20" t="s">
        <v>683</v>
      </c>
      <c r="L222" s="20" t="s">
        <v>682</v>
      </c>
      <c r="M222" s="20"/>
      <c r="N222" s="86"/>
    </row>
    <row r="223" spans="1:14" s="24" customFormat="1" ht="41.25" hidden="1" customHeight="1">
      <c r="A223" s="17" t="s">
        <v>681</v>
      </c>
      <c r="B223" s="17" t="s">
        <v>443</v>
      </c>
      <c r="C223" s="17" t="s">
        <v>680</v>
      </c>
      <c r="D223" s="17" t="s">
        <v>13</v>
      </c>
      <c r="E223" s="60" t="s">
        <v>679</v>
      </c>
      <c r="F223" s="52">
        <v>208</v>
      </c>
      <c r="G223" s="38">
        <v>74</v>
      </c>
      <c r="H223" s="17" t="s">
        <v>277</v>
      </c>
      <c r="I223" s="17"/>
      <c r="J223" s="20"/>
      <c r="K223" s="20"/>
      <c r="L223" s="20"/>
      <c r="M223" s="20"/>
      <c r="N223" s="86"/>
    </row>
    <row r="224" spans="1:14" s="5" customFormat="1" ht="41.25" hidden="1" customHeight="1">
      <c r="A224" s="17" t="s">
        <v>678</v>
      </c>
      <c r="B224" s="17" t="s">
        <v>443</v>
      </c>
      <c r="C224" s="17" t="s">
        <v>677</v>
      </c>
      <c r="D224" s="17" t="s">
        <v>13</v>
      </c>
      <c r="E224" s="60" t="s">
        <v>676</v>
      </c>
      <c r="F224" s="52">
        <v>43</v>
      </c>
      <c r="G224" s="38">
        <v>43</v>
      </c>
      <c r="H224" s="17" t="s">
        <v>277</v>
      </c>
      <c r="I224" s="17"/>
      <c r="J224" s="20"/>
      <c r="K224" s="20"/>
      <c r="L224" s="20"/>
      <c r="M224" s="20"/>
      <c r="N224" s="81"/>
    </row>
    <row r="225" spans="1:14" s="5" customFormat="1" ht="41.25" hidden="1" customHeight="1">
      <c r="A225" s="17" t="s">
        <v>675</v>
      </c>
      <c r="B225" s="17" t="s">
        <v>443</v>
      </c>
      <c r="C225" s="17" t="s">
        <v>674</v>
      </c>
      <c r="D225" s="17" t="s">
        <v>245</v>
      </c>
      <c r="E225" s="60" t="s">
        <v>673</v>
      </c>
      <c r="F225" s="52">
        <v>2553</v>
      </c>
      <c r="G225" s="38">
        <v>2553</v>
      </c>
      <c r="H225" s="17" t="s">
        <v>0</v>
      </c>
      <c r="I225" s="17"/>
      <c r="J225" s="20"/>
      <c r="K225" s="20"/>
      <c r="L225" s="20"/>
      <c r="M225" s="20"/>
      <c r="N225" s="81"/>
    </row>
    <row r="226" spans="1:14" s="5" customFormat="1" ht="41.25" hidden="1" customHeight="1">
      <c r="A226" s="17" t="s">
        <v>672</v>
      </c>
      <c r="B226" s="17" t="s">
        <v>443</v>
      </c>
      <c r="C226" s="17" t="s">
        <v>671</v>
      </c>
      <c r="D226" s="17" t="s">
        <v>386</v>
      </c>
      <c r="E226" s="60" t="s">
        <v>670</v>
      </c>
      <c r="F226" s="52">
        <v>720</v>
      </c>
      <c r="G226" s="38">
        <v>39</v>
      </c>
      <c r="H226" s="17" t="s">
        <v>0</v>
      </c>
      <c r="I226" s="17"/>
      <c r="J226" s="20"/>
      <c r="K226" s="20"/>
      <c r="L226" s="20"/>
      <c r="M226" s="20"/>
      <c r="N226" s="81"/>
    </row>
    <row r="227" spans="1:14" s="5" customFormat="1" ht="41.25" hidden="1" customHeight="1">
      <c r="A227" s="17" t="s">
        <v>669</v>
      </c>
      <c r="B227" s="17" t="s">
        <v>443</v>
      </c>
      <c r="C227" s="17" t="s">
        <v>668</v>
      </c>
      <c r="D227" s="17" t="s">
        <v>245</v>
      </c>
      <c r="E227" s="60" t="s">
        <v>667</v>
      </c>
      <c r="F227" s="52">
        <v>692</v>
      </c>
      <c r="G227" s="38">
        <v>49</v>
      </c>
      <c r="H227" s="17" t="s">
        <v>0</v>
      </c>
      <c r="I227" s="17"/>
      <c r="J227" s="20"/>
      <c r="K227" s="20"/>
      <c r="L227" s="20"/>
      <c r="M227" s="20"/>
      <c r="N227" s="81"/>
    </row>
    <row r="228" spans="1:14" s="5" customFormat="1" ht="41.25" hidden="1" customHeight="1">
      <c r="A228" s="17" t="s">
        <v>666</v>
      </c>
      <c r="B228" s="17" t="s">
        <v>443</v>
      </c>
      <c r="C228" s="17" t="s">
        <v>665</v>
      </c>
      <c r="D228" s="17" t="s">
        <v>280</v>
      </c>
      <c r="E228" s="60" t="s">
        <v>664</v>
      </c>
      <c r="F228" s="52">
        <v>486</v>
      </c>
      <c r="G228" s="38">
        <v>486</v>
      </c>
      <c r="H228" s="17" t="s">
        <v>277</v>
      </c>
      <c r="I228" s="17"/>
      <c r="J228" s="20"/>
      <c r="K228" s="20"/>
      <c r="L228" s="20"/>
      <c r="M228" s="20"/>
      <c r="N228" s="81"/>
    </row>
    <row r="229" spans="1:14" s="5" customFormat="1" ht="41.25" hidden="1" customHeight="1">
      <c r="A229" s="17" t="s">
        <v>663</v>
      </c>
      <c r="B229" s="17" t="s">
        <v>443</v>
      </c>
      <c r="C229" s="17" t="s">
        <v>662</v>
      </c>
      <c r="D229" s="17" t="s">
        <v>280</v>
      </c>
      <c r="E229" s="60" t="s">
        <v>661</v>
      </c>
      <c r="F229" s="52">
        <v>1284</v>
      </c>
      <c r="G229" s="38">
        <v>166</v>
      </c>
      <c r="H229" s="19" t="s">
        <v>1606</v>
      </c>
      <c r="I229" s="17"/>
      <c r="J229" s="20"/>
      <c r="K229" s="20"/>
      <c r="L229" s="20"/>
      <c r="M229" s="20"/>
      <c r="N229" s="81"/>
    </row>
    <row r="230" spans="1:14" s="5" customFormat="1" ht="41.25" hidden="1" customHeight="1">
      <c r="A230" s="17" t="s">
        <v>660</v>
      </c>
      <c r="B230" s="17" t="s">
        <v>443</v>
      </c>
      <c r="C230" s="17" t="s">
        <v>659</v>
      </c>
      <c r="D230" s="17" t="s">
        <v>386</v>
      </c>
      <c r="E230" s="60" t="s">
        <v>658</v>
      </c>
      <c r="F230" s="52">
        <v>520</v>
      </c>
      <c r="G230" s="38">
        <v>26</v>
      </c>
      <c r="H230" s="17" t="s">
        <v>0</v>
      </c>
      <c r="I230" s="17"/>
      <c r="J230" s="20"/>
      <c r="K230" s="20"/>
      <c r="L230" s="20"/>
      <c r="M230" s="20"/>
      <c r="N230" s="81"/>
    </row>
    <row r="231" spans="1:14" s="5" customFormat="1" ht="41.25" hidden="1" customHeight="1">
      <c r="A231" s="17" t="s">
        <v>657</v>
      </c>
      <c r="B231" s="17" t="s">
        <v>443</v>
      </c>
      <c r="C231" s="17" t="s">
        <v>656</v>
      </c>
      <c r="D231" s="17" t="s">
        <v>280</v>
      </c>
      <c r="E231" s="60" t="s">
        <v>655</v>
      </c>
      <c r="F231" s="52">
        <v>174</v>
      </c>
      <c r="G231" s="38">
        <v>104</v>
      </c>
      <c r="H231" s="17" t="s">
        <v>277</v>
      </c>
      <c r="I231" s="17"/>
      <c r="J231" s="20"/>
      <c r="K231" s="20"/>
      <c r="L231" s="20"/>
      <c r="M231" s="20"/>
      <c r="N231" s="81"/>
    </row>
    <row r="232" spans="1:14" s="5" customFormat="1" ht="41.25" hidden="1" customHeight="1">
      <c r="A232" s="17" t="s">
        <v>654</v>
      </c>
      <c r="B232" s="17" t="s">
        <v>443</v>
      </c>
      <c r="C232" s="17" t="s">
        <v>653</v>
      </c>
      <c r="D232" s="17" t="s">
        <v>280</v>
      </c>
      <c r="E232" s="60" t="s">
        <v>652</v>
      </c>
      <c r="F232" s="52">
        <v>94</v>
      </c>
      <c r="G232" s="38">
        <v>69</v>
      </c>
      <c r="H232" s="17" t="s">
        <v>277</v>
      </c>
      <c r="I232" s="17"/>
      <c r="J232" s="20"/>
      <c r="K232" s="20"/>
      <c r="L232" s="20"/>
      <c r="M232" s="20"/>
      <c r="N232" s="81"/>
    </row>
    <row r="233" spans="1:14" s="5" customFormat="1" ht="41.25" hidden="1" customHeight="1">
      <c r="A233" s="17" t="s">
        <v>651</v>
      </c>
      <c r="B233" s="17" t="s">
        <v>443</v>
      </c>
      <c r="C233" s="17" t="s">
        <v>650</v>
      </c>
      <c r="D233" s="17" t="s">
        <v>280</v>
      </c>
      <c r="E233" s="60" t="s">
        <v>649</v>
      </c>
      <c r="F233" s="52">
        <v>24</v>
      </c>
      <c r="G233" s="38">
        <v>11</v>
      </c>
      <c r="H233" s="17" t="s">
        <v>277</v>
      </c>
      <c r="I233" s="17"/>
      <c r="J233" s="20"/>
      <c r="K233" s="20"/>
      <c r="L233" s="20"/>
      <c r="M233" s="20"/>
      <c r="N233" s="81"/>
    </row>
    <row r="234" spans="1:14" s="5" customFormat="1" ht="41.25" hidden="1" customHeight="1">
      <c r="A234" s="17" t="s">
        <v>648</v>
      </c>
      <c r="B234" s="17" t="s">
        <v>443</v>
      </c>
      <c r="C234" s="17" t="s">
        <v>647</v>
      </c>
      <c r="D234" s="17" t="s">
        <v>13</v>
      </c>
      <c r="E234" s="60" t="s">
        <v>1547</v>
      </c>
      <c r="F234" s="52">
        <v>1061</v>
      </c>
      <c r="G234" s="38">
        <v>8</v>
      </c>
      <c r="H234" s="17" t="s">
        <v>534</v>
      </c>
      <c r="I234" s="17"/>
      <c r="J234" s="20"/>
      <c r="K234" s="20"/>
      <c r="L234" s="20"/>
      <c r="M234" s="20"/>
      <c r="N234" s="81"/>
    </row>
    <row r="235" spans="1:14" s="5" customFormat="1" ht="41.25" hidden="1" customHeight="1">
      <c r="A235" s="17" t="s">
        <v>646</v>
      </c>
      <c r="B235" s="17" t="s">
        <v>443</v>
      </c>
      <c r="C235" s="17" t="s">
        <v>645</v>
      </c>
      <c r="D235" s="17" t="s">
        <v>13</v>
      </c>
      <c r="E235" s="60" t="s">
        <v>645</v>
      </c>
      <c r="F235" s="52">
        <v>1348</v>
      </c>
      <c r="G235" s="38">
        <v>87</v>
      </c>
      <c r="H235" s="17" t="s">
        <v>534</v>
      </c>
      <c r="I235" s="17"/>
      <c r="J235" s="20"/>
      <c r="K235" s="20"/>
      <c r="L235" s="20"/>
      <c r="M235" s="20"/>
      <c r="N235" s="81"/>
    </row>
    <row r="236" spans="1:14" s="5" customFormat="1" ht="41.25" hidden="1" customHeight="1">
      <c r="A236" s="17" t="s">
        <v>644</v>
      </c>
      <c r="B236" s="17" t="s">
        <v>443</v>
      </c>
      <c r="C236" s="17" t="s">
        <v>643</v>
      </c>
      <c r="D236" s="17" t="s">
        <v>13</v>
      </c>
      <c r="E236" s="60" t="s">
        <v>642</v>
      </c>
      <c r="F236" s="52">
        <v>410</v>
      </c>
      <c r="G236" s="38">
        <v>311</v>
      </c>
      <c r="H236" s="17" t="s">
        <v>0</v>
      </c>
      <c r="I236" s="17"/>
      <c r="J236" s="20"/>
      <c r="K236" s="20"/>
      <c r="L236" s="20"/>
      <c r="M236" s="20"/>
      <c r="N236" s="81"/>
    </row>
    <row r="237" spans="1:14" s="5" customFormat="1" ht="41.25" hidden="1" customHeight="1">
      <c r="A237" s="17" t="s">
        <v>641</v>
      </c>
      <c r="B237" s="17" t="s">
        <v>443</v>
      </c>
      <c r="C237" s="17" t="s">
        <v>640</v>
      </c>
      <c r="D237" s="17" t="s">
        <v>13</v>
      </c>
      <c r="E237" s="60" t="s">
        <v>639</v>
      </c>
      <c r="F237" s="52">
        <v>271</v>
      </c>
      <c r="G237" s="38">
        <v>117</v>
      </c>
      <c r="H237" s="17" t="s">
        <v>277</v>
      </c>
      <c r="I237" s="17"/>
      <c r="J237" s="20"/>
      <c r="K237" s="20"/>
      <c r="L237" s="20"/>
      <c r="M237" s="20"/>
      <c r="N237" s="81"/>
    </row>
    <row r="238" spans="1:14" s="5" customFormat="1" ht="41.25" hidden="1" customHeight="1">
      <c r="A238" s="17" t="s">
        <v>638</v>
      </c>
      <c r="B238" s="17" t="s">
        <v>443</v>
      </c>
      <c r="C238" s="17" t="s">
        <v>637</v>
      </c>
      <c r="D238" s="17" t="s">
        <v>13</v>
      </c>
      <c r="E238" s="60" t="s">
        <v>636</v>
      </c>
      <c r="F238" s="52">
        <v>9</v>
      </c>
      <c r="G238" s="38">
        <v>6</v>
      </c>
      <c r="H238" s="17" t="s">
        <v>277</v>
      </c>
      <c r="I238" s="17"/>
      <c r="J238" s="20"/>
      <c r="K238" s="20"/>
      <c r="L238" s="20"/>
      <c r="M238" s="20"/>
      <c r="N238" s="81"/>
    </row>
    <row r="239" spans="1:14" s="5" customFormat="1" ht="41.25" hidden="1" customHeight="1">
      <c r="A239" s="9"/>
      <c r="B239" s="9"/>
      <c r="C239" s="9"/>
      <c r="D239" s="9"/>
      <c r="E239" s="60" t="s">
        <v>635</v>
      </c>
      <c r="F239" s="52">
        <v>152</v>
      </c>
      <c r="G239" s="38">
        <v>44</v>
      </c>
      <c r="H239" s="9" t="s">
        <v>277</v>
      </c>
      <c r="I239" s="9"/>
      <c r="J239" s="21"/>
      <c r="K239" s="21"/>
      <c r="L239" s="21"/>
      <c r="M239" s="21"/>
      <c r="N239" s="81"/>
    </row>
    <row r="240" spans="1:14" s="5" customFormat="1" ht="41.25" hidden="1" customHeight="1">
      <c r="A240" s="9"/>
      <c r="B240" s="9"/>
      <c r="C240" s="9"/>
      <c r="D240" s="9"/>
      <c r="E240" s="64" t="s">
        <v>634</v>
      </c>
      <c r="F240" s="53">
        <v>42</v>
      </c>
      <c r="G240" s="44">
        <v>42</v>
      </c>
      <c r="H240" s="9" t="s">
        <v>0</v>
      </c>
      <c r="I240" s="9"/>
      <c r="J240" s="21"/>
      <c r="K240" s="21"/>
      <c r="L240" s="21"/>
      <c r="M240" s="21"/>
      <c r="N240" s="81"/>
    </row>
    <row r="241" spans="1:14" s="5" customFormat="1" ht="41.25" hidden="1" customHeight="1">
      <c r="A241" s="9"/>
      <c r="B241" s="9"/>
      <c r="C241" s="9"/>
      <c r="D241" s="9"/>
      <c r="E241" s="62" t="s">
        <v>633</v>
      </c>
      <c r="F241" s="52">
        <v>106</v>
      </c>
      <c r="G241" s="38">
        <v>106</v>
      </c>
      <c r="H241" s="9" t="s">
        <v>277</v>
      </c>
      <c r="I241" s="9"/>
      <c r="J241" s="21"/>
      <c r="K241" s="21"/>
      <c r="L241" s="21"/>
      <c r="M241" s="21"/>
      <c r="N241" s="81"/>
    </row>
    <row r="242" spans="1:14" s="5" customFormat="1" ht="41.25" hidden="1" customHeight="1">
      <c r="A242" s="9"/>
      <c r="B242" s="9"/>
      <c r="C242" s="9"/>
      <c r="D242" s="9"/>
      <c r="E242" s="64" t="s">
        <v>632</v>
      </c>
      <c r="F242" s="53">
        <v>102</v>
      </c>
      <c r="G242" s="44">
        <v>102</v>
      </c>
      <c r="H242" s="9" t="s">
        <v>0</v>
      </c>
      <c r="I242" s="9"/>
      <c r="J242" s="21"/>
      <c r="K242" s="21"/>
      <c r="L242" s="21"/>
      <c r="M242" s="21"/>
      <c r="N242" s="81"/>
    </row>
    <row r="243" spans="1:14" s="5" customFormat="1" ht="41.25" hidden="1" customHeight="1">
      <c r="A243" s="9"/>
      <c r="B243" s="9"/>
      <c r="C243" s="9"/>
      <c r="D243" s="9"/>
      <c r="E243" s="63" t="s">
        <v>631</v>
      </c>
      <c r="F243" s="53">
        <v>1036</v>
      </c>
      <c r="G243" s="44">
        <v>15</v>
      </c>
      <c r="H243" s="9" t="s">
        <v>0</v>
      </c>
      <c r="I243" s="9"/>
      <c r="J243" s="21"/>
      <c r="K243" s="21"/>
      <c r="L243" s="21"/>
      <c r="M243" s="21"/>
      <c r="N243" s="81"/>
    </row>
    <row r="244" spans="1:14" s="5" customFormat="1" ht="41.25" hidden="1" customHeight="1">
      <c r="A244" s="17" t="s">
        <v>630</v>
      </c>
      <c r="B244" s="17" t="s">
        <v>443</v>
      </c>
      <c r="C244" s="17" t="s">
        <v>629</v>
      </c>
      <c r="D244" s="17" t="s">
        <v>13</v>
      </c>
      <c r="E244" s="60" t="s">
        <v>628</v>
      </c>
      <c r="F244" s="52">
        <v>8</v>
      </c>
      <c r="G244" s="38">
        <v>8</v>
      </c>
      <c r="H244" s="17" t="s">
        <v>534</v>
      </c>
      <c r="I244" s="17"/>
      <c r="J244" s="20"/>
      <c r="K244" s="20"/>
      <c r="L244" s="20"/>
      <c r="M244" s="20"/>
      <c r="N244" s="81"/>
    </row>
    <row r="245" spans="1:14" s="5" customFormat="1" ht="41.25" hidden="1" customHeight="1">
      <c r="A245" s="17" t="s">
        <v>627</v>
      </c>
      <c r="B245" s="17" t="s">
        <v>443</v>
      </c>
      <c r="C245" s="17" t="s">
        <v>626</v>
      </c>
      <c r="D245" s="17" t="s">
        <v>13</v>
      </c>
      <c r="E245" s="60" t="s">
        <v>625</v>
      </c>
      <c r="F245" s="52">
        <v>10</v>
      </c>
      <c r="G245" s="38">
        <v>10</v>
      </c>
      <c r="H245" s="19" t="s">
        <v>277</v>
      </c>
      <c r="I245" s="17"/>
      <c r="J245" s="20"/>
      <c r="K245" s="20"/>
      <c r="L245" s="20"/>
      <c r="M245" s="20"/>
      <c r="N245" s="81"/>
    </row>
    <row r="246" spans="1:14" s="5" customFormat="1" ht="41.25" hidden="1" customHeight="1">
      <c r="A246" s="17" t="s">
        <v>624</v>
      </c>
      <c r="B246" s="17" t="s">
        <v>443</v>
      </c>
      <c r="C246" s="17" t="s">
        <v>623</v>
      </c>
      <c r="D246" s="17" t="s">
        <v>13</v>
      </c>
      <c r="E246" s="60" t="s">
        <v>622</v>
      </c>
      <c r="F246" s="52">
        <v>60</v>
      </c>
      <c r="G246" s="38">
        <v>60</v>
      </c>
      <c r="H246" s="19" t="s">
        <v>487</v>
      </c>
      <c r="I246" s="17"/>
      <c r="J246" s="20"/>
      <c r="K246" s="20"/>
      <c r="L246" s="20"/>
      <c r="M246" s="20"/>
      <c r="N246" s="81"/>
    </row>
    <row r="247" spans="1:14" s="5" customFormat="1" ht="41.25" hidden="1" customHeight="1">
      <c r="A247" s="17" t="s">
        <v>621</v>
      </c>
      <c r="B247" s="17" t="s">
        <v>443</v>
      </c>
      <c r="C247" s="17" t="s">
        <v>620</v>
      </c>
      <c r="D247" s="17" t="s">
        <v>165</v>
      </c>
      <c r="E247" s="60" t="s">
        <v>619</v>
      </c>
      <c r="F247" s="52">
        <v>144</v>
      </c>
      <c r="G247" s="38">
        <v>19</v>
      </c>
      <c r="H247" s="17" t="s">
        <v>277</v>
      </c>
      <c r="I247" s="17"/>
      <c r="J247" s="20"/>
      <c r="K247" s="20"/>
      <c r="L247" s="20"/>
      <c r="M247" s="20"/>
      <c r="N247" s="81"/>
    </row>
    <row r="248" spans="1:14" s="5" customFormat="1" ht="41.25" hidden="1" customHeight="1">
      <c r="A248" s="17" t="s">
        <v>618</v>
      </c>
      <c r="B248" s="17" t="s">
        <v>443</v>
      </c>
      <c r="C248" s="17" t="s">
        <v>617</v>
      </c>
      <c r="D248" s="17" t="s">
        <v>13</v>
      </c>
      <c r="E248" s="60" t="s">
        <v>616</v>
      </c>
      <c r="F248" s="52">
        <v>73</v>
      </c>
      <c r="G248" s="38">
        <v>5</v>
      </c>
      <c r="H248" s="17" t="s">
        <v>277</v>
      </c>
      <c r="I248" s="17"/>
      <c r="J248" s="20"/>
      <c r="K248" s="20"/>
      <c r="L248" s="20"/>
      <c r="M248" s="20"/>
      <c r="N248" s="81"/>
    </row>
    <row r="249" spans="1:14" s="5" customFormat="1" ht="41.25" hidden="1" customHeight="1">
      <c r="A249" s="17" t="s">
        <v>615</v>
      </c>
      <c r="B249" s="17" t="s">
        <v>443</v>
      </c>
      <c r="C249" s="17" t="s">
        <v>614</v>
      </c>
      <c r="D249" s="17" t="s">
        <v>13</v>
      </c>
      <c r="E249" s="60" t="s">
        <v>613</v>
      </c>
      <c r="F249" s="52">
        <v>20</v>
      </c>
      <c r="G249" s="38">
        <v>12</v>
      </c>
      <c r="H249" s="17" t="s">
        <v>277</v>
      </c>
      <c r="I249" s="17"/>
      <c r="J249" s="20"/>
      <c r="K249" s="20"/>
      <c r="L249" s="20"/>
      <c r="M249" s="20"/>
      <c r="N249" s="81"/>
    </row>
    <row r="250" spans="1:14" s="5" customFormat="1" ht="41.25" hidden="1" customHeight="1">
      <c r="A250" s="17" t="s">
        <v>612</v>
      </c>
      <c r="B250" s="17" t="s">
        <v>443</v>
      </c>
      <c r="C250" s="17" t="s">
        <v>611</v>
      </c>
      <c r="D250" s="17" t="s">
        <v>13</v>
      </c>
      <c r="E250" s="60" t="s">
        <v>611</v>
      </c>
      <c r="F250" s="52">
        <v>6813</v>
      </c>
      <c r="G250" s="38">
        <v>3</v>
      </c>
      <c r="H250" s="17" t="s">
        <v>534</v>
      </c>
      <c r="I250" s="17"/>
      <c r="J250" s="20"/>
      <c r="K250" s="20"/>
      <c r="L250" s="20"/>
      <c r="M250" s="20"/>
      <c r="N250" s="81"/>
    </row>
    <row r="251" spans="1:14" s="5" customFormat="1" ht="41.25" hidden="1" customHeight="1">
      <c r="A251" s="17" t="s">
        <v>610</v>
      </c>
      <c r="B251" s="17" t="s">
        <v>443</v>
      </c>
      <c r="C251" s="17" t="s">
        <v>609</v>
      </c>
      <c r="D251" s="17" t="s">
        <v>13</v>
      </c>
      <c r="E251" s="60" t="s">
        <v>608</v>
      </c>
      <c r="F251" s="52">
        <v>250</v>
      </c>
      <c r="G251" s="38">
        <v>109</v>
      </c>
      <c r="H251" s="17" t="s">
        <v>277</v>
      </c>
      <c r="I251" s="17"/>
      <c r="J251" s="20"/>
      <c r="K251" s="20"/>
      <c r="L251" s="20"/>
      <c r="M251" s="20"/>
      <c r="N251" s="81"/>
    </row>
    <row r="252" spans="1:14" s="5" customFormat="1" ht="41.25" hidden="1" customHeight="1">
      <c r="A252" s="17" t="s">
        <v>607</v>
      </c>
      <c r="B252" s="17" t="s">
        <v>443</v>
      </c>
      <c r="C252" s="17" t="s">
        <v>606</v>
      </c>
      <c r="D252" s="17" t="s">
        <v>40</v>
      </c>
      <c r="E252" s="60" t="s">
        <v>605</v>
      </c>
      <c r="F252" s="52">
        <v>1029</v>
      </c>
      <c r="G252" s="38">
        <v>50</v>
      </c>
      <c r="H252" s="17" t="s">
        <v>1534</v>
      </c>
      <c r="I252" s="17"/>
      <c r="J252" s="20"/>
      <c r="K252" s="20"/>
      <c r="L252" s="20"/>
      <c r="M252" s="20"/>
      <c r="N252" s="81"/>
    </row>
    <row r="253" spans="1:14" s="5" customFormat="1" ht="41.25" hidden="1" customHeight="1">
      <c r="A253" s="17" t="s">
        <v>604</v>
      </c>
      <c r="B253" s="17" t="s">
        <v>443</v>
      </c>
      <c r="C253" s="17" t="s">
        <v>603</v>
      </c>
      <c r="D253" s="17" t="s">
        <v>13</v>
      </c>
      <c r="E253" s="60" t="s">
        <v>602</v>
      </c>
      <c r="F253" s="52">
        <v>70</v>
      </c>
      <c r="G253" s="38">
        <v>70</v>
      </c>
      <c r="H253" s="23" t="s">
        <v>277</v>
      </c>
      <c r="I253" s="17"/>
      <c r="J253" s="20"/>
      <c r="K253" s="20"/>
      <c r="L253" s="20"/>
      <c r="M253" s="20"/>
      <c r="N253" s="81"/>
    </row>
    <row r="254" spans="1:14" s="5" customFormat="1" ht="41.25" hidden="1" customHeight="1">
      <c r="A254" s="17" t="s">
        <v>601</v>
      </c>
      <c r="B254" s="17" t="s">
        <v>443</v>
      </c>
      <c r="C254" s="17" t="s">
        <v>600</v>
      </c>
      <c r="D254" s="17" t="s">
        <v>13</v>
      </c>
      <c r="E254" s="60" t="s">
        <v>599</v>
      </c>
      <c r="F254" s="52">
        <v>13</v>
      </c>
      <c r="G254" s="38">
        <v>13</v>
      </c>
      <c r="H254" s="17" t="s">
        <v>277</v>
      </c>
      <c r="I254" s="17"/>
      <c r="J254" s="20"/>
      <c r="K254" s="20"/>
      <c r="L254" s="20"/>
      <c r="M254" s="20"/>
      <c r="N254" s="81"/>
    </row>
    <row r="255" spans="1:14" s="5" customFormat="1" ht="41.25" hidden="1" customHeight="1">
      <c r="A255" s="17" t="s">
        <v>598</v>
      </c>
      <c r="B255" s="17" t="s">
        <v>443</v>
      </c>
      <c r="C255" s="17" t="s">
        <v>597</v>
      </c>
      <c r="D255" s="17" t="s">
        <v>13</v>
      </c>
      <c r="E255" s="60" t="s">
        <v>596</v>
      </c>
      <c r="F255" s="52">
        <v>86</v>
      </c>
      <c r="G255" s="38">
        <v>86</v>
      </c>
      <c r="H255" s="17" t="s">
        <v>277</v>
      </c>
      <c r="I255" s="17"/>
      <c r="J255" s="20"/>
      <c r="K255" s="20"/>
      <c r="L255" s="20"/>
      <c r="M255" s="20"/>
      <c r="N255" s="81"/>
    </row>
    <row r="256" spans="1:14" s="5" customFormat="1" ht="41.25" hidden="1" customHeight="1">
      <c r="A256" s="74" t="s">
        <v>595</v>
      </c>
      <c r="B256" s="74" t="s">
        <v>443</v>
      </c>
      <c r="C256" s="74" t="s">
        <v>594</v>
      </c>
      <c r="D256" s="74" t="s">
        <v>165</v>
      </c>
      <c r="E256" s="75">
        <v>1444</v>
      </c>
      <c r="F256" s="76">
        <v>2160</v>
      </c>
      <c r="G256" s="74">
        <v>307</v>
      </c>
      <c r="H256" s="74" t="s">
        <v>0</v>
      </c>
      <c r="I256" s="74"/>
      <c r="J256" s="77"/>
      <c r="K256" s="77"/>
      <c r="L256" s="77"/>
      <c r="M256" s="77"/>
      <c r="N256" s="81"/>
    </row>
    <row r="257" spans="1:14" s="5" customFormat="1" ht="41.25" hidden="1" customHeight="1">
      <c r="A257" s="17" t="s">
        <v>593</v>
      </c>
      <c r="B257" s="17" t="s">
        <v>443</v>
      </c>
      <c r="C257" s="17" t="s">
        <v>592</v>
      </c>
      <c r="D257" s="17" t="s">
        <v>34</v>
      </c>
      <c r="E257" s="60" t="s">
        <v>591</v>
      </c>
      <c r="F257" s="52">
        <v>927</v>
      </c>
      <c r="G257" s="38">
        <v>203</v>
      </c>
      <c r="H257" s="17" t="s">
        <v>587</v>
      </c>
      <c r="I257" s="19" t="s">
        <v>586</v>
      </c>
      <c r="J257" s="20" t="s">
        <v>37</v>
      </c>
      <c r="K257" s="20" t="s">
        <v>585</v>
      </c>
      <c r="L257" s="20" t="s">
        <v>584</v>
      </c>
      <c r="M257" s="20"/>
      <c r="N257" s="81"/>
    </row>
    <row r="258" spans="1:14" s="5" customFormat="1" ht="41.25" hidden="1" customHeight="1">
      <c r="A258" s="17" t="s">
        <v>590</v>
      </c>
      <c r="B258" s="17" t="s">
        <v>443</v>
      </c>
      <c r="C258" s="17" t="s">
        <v>589</v>
      </c>
      <c r="D258" s="17" t="s">
        <v>510</v>
      </c>
      <c r="E258" s="60" t="s">
        <v>588</v>
      </c>
      <c r="F258" s="52">
        <v>466</v>
      </c>
      <c r="G258" s="38">
        <v>7</v>
      </c>
      <c r="H258" s="17" t="s">
        <v>587</v>
      </c>
      <c r="I258" s="19" t="s">
        <v>586</v>
      </c>
      <c r="J258" s="20" t="s">
        <v>37</v>
      </c>
      <c r="K258" s="20" t="s">
        <v>585</v>
      </c>
      <c r="L258" s="20" t="s">
        <v>584</v>
      </c>
      <c r="M258" s="20"/>
      <c r="N258" s="81"/>
    </row>
    <row r="259" spans="1:14" s="5" customFormat="1" ht="41.25" hidden="1" customHeight="1">
      <c r="A259" s="17" t="s">
        <v>583</v>
      </c>
      <c r="B259" s="17" t="s">
        <v>443</v>
      </c>
      <c r="C259" s="17" t="s">
        <v>582</v>
      </c>
      <c r="D259" s="17" t="s">
        <v>40</v>
      </c>
      <c r="E259" s="60" t="s">
        <v>581</v>
      </c>
      <c r="F259" s="52">
        <v>1325</v>
      </c>
      <c r="G259" s="38">
        <v>316</v>
      </c>
      <c r="H259" s="17" t="s">
        <v>565</v>
      </c>
      <c r="I259" s="17" t="s">
        <v>564</v>
      </c>
      <c r="J259" s="20" t="s">
        <v>37</v>
      </c>
      <c r="K259" s="20" t="s">
        <v>107</v>
      </c>
      <c r="L259" s="20" t="s">
        <v>580</v>
      </c>
      <c r="M259" s="20"/>
      <c r="N259" s="81"/>
    </row>
    <row r="260" spans="1:14" s="5" customFormat="1" ht="41.25" hidden="1" customHeight="1">
      <c r="A260" s="17" t="s">
        <v>579</v>
      </c>
      <c r="B260" s="17" t="s">
        <v>443</v>
      </c>
      <c r="C260" s="17" t="s">
        <v>578</v>
      </c>
      <c r="D260" s="17" t="s">
        <v>165</v>
      </c>
      <c r="E260" s="60" t="s">
        <v>577</v>
      </c>
      <c r="F260" s="52">
        <v>290</v>
      </c>
      <c r="G260" s="38">
        <v>290</v>
      </c>
      <c r="H260" s="17" t="s">
        <v>0</v>
      </c>
      <c r="I260" s="17"/>
      <c r="J260" s="20"/>
      <c r="K260" s="20"/>
      <c r="L260" s="20"/>
      <c r="M260" s="20"/>
      <c r="N260" s="81"/>
    </row>
    <row r="261" spans="1:14" s="5" customFormat="1" ht="41.25" hidden="1" customHeight="1">
      <c r="A261" s="17" t="s">
        <v>576</v>
      </c>
      <c r="B261" s="17" t="s">
        <v>443</v>
      </c>
      <c r="C261" s="17" t="s">
        <v>575</v>
      </c>
      <c r="D261" s="17" t="s">
        <v>40</v>
      </c>
      <c r="E261" s="60" t="s">
        <v>574</v>
      </c>
      <c r="F261" s="52">
        <v>2400</v>
      </c>
      <c r="G261" s="38">
        <v>3</v>
      </c>
      <c r="H261" s="17" t="s">
        <v>1607</v>
      </c>
      <c r="I261" s="17"/>
      <c r="J261" s="20"/>
      <c r="K261" s="20"/>
      <c r="L261" s="20"/>
      <c r="M261" s="20"/>
      <c r="N261" s="81"/>
    </row>
    <row r="262" spans="1:14" s="5" customFormat="1" ht="41.25" hidden="1" customHeight="1">
      <c r="A262" s="17" t="s">
        <v>573</v>
      </c>
      <c r="B262" s="17" t="s">
        <v>443</v>
      </c>
      <c r="C262" s="17" t="s">
        <v>1514</v>
      </c>
      <c r="D262" s="17" t="s">
        <v>40</v>
      </c>
      <c r="E262" s="60" t="s">
        <v>572</v>
      </c>
      <c r="F262" s="52">
        <v>1188</v>
      </c>
      <c r="G262" s="38">
        <v>101</v>
      </c>
      <c r="H262" s="17" t="s">
        <v>1607</v>
      </c>
      <c r="I262" s="17"/>
      <c r="J262" s="20"/>
      <c r="K262" s="20"/>
      <c r="L262" s="20"/>
      <c r="M262" s="20"/>
      <c r="N262" s="81"/>
    </row>
    <row r="263" spans="1:14" s="5" customFormat="1" ht="41.25" hidden="1" customHeight="1">
      <c r="A263" s="17" t="s">
        <v>571</v>
      </c>
      <c r="B263" s="17" t="s">
        <v>443</v>
      </c>
      <c r="C263" s="17" t="s">
        <v>570</v>
      </c>
      <c r="D263" s="17" t="s">
        <v>34</v>
      </c>
      <c r="E263" s="60" t="s">
        <v>569</v>
      </c>
      <c r="F263" s="52">
        <v>90</v>
      </c>
      <c r="G263" s="38">
        <v>90</v>
      </c>
      <c r="H263" s="17" t="s">
        <v>565</v>
      </c>
      <c r="I263" s="17"/>
      <c r="J263" s="20"/>
      <c r="K263" s="20"/>
      <c r="L263" s="20"/>
      <c r="M263" s="20"/>
      <c r="N263" s="81"/>
    </row>
    <row r="264" spans="1:14" s="5" customFormat="1" ht="41.25" hidden="1" customHeight="1">
      <c r="A264" s="17" t="s">
        <v>568</v>
      </c>
      <c r="B264" s="17" t="s">
        <v>443</v>
      </c>
      <c r="C264" s="17" t="s">
        <v>567</v>
      </c>
      <c r="D264" s="17" t="s">
        <v>40</v>
      </c>
      <c r="E264" s="60" t="s">
        <v>566</v>
      </c>
      <c r="F264" s="52">
        <v>1065</v>
      </c>
      <c r="G264" s="38">
        <v>161</v>
      </c>
      <c r="H264" s="17" t="s">
        <v>565</v>
      </c>
      <c r="I264" s="17"/>
      <c r="J264" s="20"/>
      <c r="K264" s="20"/>
      <c r="L264" s="20"/>
      <c r="M264" s="20"/>
      <c r="N264" s="81"/>
    </row>
    <row r="265" spans="1:14" s="5" customFormat="1" ht="41.25" hidden="1" customHeight="1">
      <c r="A265" s="17" t="s">
        <v>563</v>
      </c>
      <c r="B265" s="17" t="s">
        <v>443</v>
      </c>
      <c r="C265" s="17" t="s">
        <v>562</v>
      </c>
      <c r="D265" s="17" t="s">
        <v>40</v>
      </c>
      <c r="E265" s="60" t="s">
        <v>561</v>
      </c>
      <c r="F265" s="52">
        <v>2359</v>
      </c>
      <c r="G265" s="38">
        <v>1612</v>
      </c>
      <c r="H265" s="17" t="s">
        <v>1535</v>
      </c>
      <c r="I265" s="17"/>
      <c r="J265" s="20" t="s">
        <v>37</v>
      </c>
      <c r="K265" s="20" t="s">
        <v>59</v>
      </c>
      <c r="L265" s="20" t="s">
        <v>58</v>
      </c>
      <c r="M265" s="20"/>
      <c r="N265" s="81"/>
    </row>
    <row r="266" spans="1:14" s="5" customFormat="1" ht="41.25" hidden="1" customHeight="1">
      <c r="A266" s="17" t="s">
        <v>560</v>
      </c>
      <c r="B266" s="17" t="s">
        <v>443</v>
      </c>
      <c r="C266" s="17" t="s">
        <v>559</v>
      </c>
      <c r="D266" s="17" t="s">
        <v>40</v>
      </c>
      <c r="E266" s="60" t="s">
        <v>558</v>
      </c>
      <c r="F266" s="52">
        <v>2944</v>
      </c>
      <c r="G266" s="38">
        <v>769</v>
      </c>
      <c r="H266" s="17" t="s">
        <v>1536</v>
      </c>
      <c r="I266" s="17"/>
      <c r="J266" s="20" t="s">
        <v>37</v>
      </c>
      <c r="K266" s="20" t="s">
        <v>330</v>
      </c>
      <c r="L266" s="20" t="s">
        <v>557</v>
      </c>
      <c r="M266" s="20"/>
      <c r="N266" s="81"/>
    </row>
    <row r="267" spans="1:14" s="5" customFormat="1" ht="41.25" hidden="1" customHeight="1">
      <c r="A267" s="17" t="s">
        <v>556</v>
      </c>
      <c r="B267" s="17" t="s">
        <v>443</v>
      </c>
      <c r="C267" s="17" t="s">
        <v>555</v>
      </c>
      <c r="D267" s="17" t="s">
        <v>13</v>
      </c>
      <c r="E267" s="60" t="s">
        <v>554</v>
      </c>
      <c r="F267" s="52">
        <v>959</v>
      </c>
      <c r="G267" s="38">
        <v>959</v>
      </c>
      <c r="H267" s="19" t="s">
        <v>487</v>
      </c>
      <c r="I267" s="17"/>
      <c r="J267" s="20"/>
      <c r="K267" s="20"/>
      <c r="L267" s="20"/>
      <c r="M267" s="20"/>
      <c r="N267" s="81"/>
    </row>
    <row r="268" spans="1:14" s="5" customFormat="1" ht="41.25" hidden="1" customHeight="1">
      <c r="A268" s="17" t="s">
        <v>553</v>
      </c>
      <c r="B268" s="17" t="s">
        <v>443</v>
      </c>
      <c r="C268" s="17" t="s">
        <v>552</v>
      </c>
      <c r="D268" s="17" t="s">
        <v>17</v>
      </c>
      <c r="E268" s="60" t="s">
        <v>551</v>
      </c>
      <c r="F268" s="52">
        <v>1669</v>
      </c>
      <c r="G268" s="38">
        <v>1651</v>
      </c>
      <c r="H268" s="17" t="s">
        <v>0</v>
      </c>
      <c r="I268" s="17"/>
      <c r="J268" s="20"/>
      <c r="K268" s="20"/>
      <c r="L268" s="20"/>
      <c r="M268" s="20"/>
      <c r="N268" s="81"/>
    </row>
    <row r="269" spans="1:14" s="5" customFormat="1" ht="41.25" hidden="1" customHeight="1">
      <c r="A269" s="9"/>
      <c r="B269" s="9" t="s">
        <v>443</v>
      </c>
      <c r="C269" s="9" t="s">
        <v>549</v>
      </c>
      <c r="D269" s="9"/>
      <c r="E269" s="60" t="s">
        <v>550</v>
      </c>
      <c r="F269" s="52">
        <v>448</v>
      </c>
      <c r="G269" s="38">
        <v>18</v>
      </c>
      <c r="H269" s="9" t="s">
        <v>277</v>
      </c>
      <c r="I269" s="9"/>
      <c r="J269" s="21"/>
      <c r="K269" s="21"/>
      <c r="L269" s="21"/>
      <c r="M269" s="21"/>
      <c r="N269" s="81"/>
    </row>
    <row r="270" spans="1:14" s="5" customFormat="1" ht="41.25" hidden="1" customHeight="1">
      <c r="A270" s="9"/>
      <c r="B270" s="9" t="s">
        <v>443</v>
      </c>
      <c r="C270" s="9" t="s">
        <v>549</v>
      </c>
      <c r="D270" s="9"/>
      <c r="E270" s="60" t="s">
        <v>548</v>
      </c>
      <c r="F270" s="52">
        <v>448</v>
      </c>
      <c r="G270" s="38">
        <v>67</v>
      </c>
      <c r="H270" s="9" t="s">
        <v>277</v>
      </c>
      <c r="I270" s="9"/>
      <c r="J270" s="21"/>
      <c r="K270" s="21"/>
      <c r="L270" s="21"/>
      <c r="M270" s="21"/>
      <c r="N270" s="81"/>
    </row>
    <row r="271" spans="1:14" s="5" customFormat="1" ht="41.25" hidden="1" customHeight="1">
      <c r="A271" s="17" t="s">
        <v>547</v>
      </c>
      <c r="B271" s="17" t="s">
        <v>443</v>
      </c>
      <c r="C271" s="17" t="s">
        <v>546</v>
      </c>
      <c r="D271" s="17" t="s">
        <v>40</v>
      </c>
      <c r="E271" s="60" t="s">
        <v>545</v>
      </c>
      <c r="F271" s="52">
        <v>1024</v>
      </c>
      <c r="G271" s="38">
        <v>192</v>
      </c>
      <c r="H271" s="17" t="s">
        <v>1608</v>
      </c>
      <c r="I271" s="17"/>
      <c r="J271" s="20"/>
      <c r="K271" s="20"/>
      <c r="L271" s="20"/>
      <c r="M271" s="20"/>
      <c r="N271" s="81"/>
    </row>
    <row r="272" spans="1:14" s="5" customFormat="1" ht="41.25" hidden="1" customHeight="1">
      <c r="A272" s="17" t="s">
        <v>544</v>
      </c>
      <c r="B272" s="17" t="s">
        <v>443</v>
      </c>
      <c r="C272" s="17" t="s">
        <v>543</v>
      </c>
      <c r="D272" s="17" t="s">
        <v>13</v>
      </c>
      <c r="E272" s="60" t="s">
        <v>1545</v>
      </c>
      <c r="F272" s="52">
        <v>5568</v>
      </c>
      <c r="G272" s="38">
        <v>3</v>
      </c>
      <c r="H272" s="17" t="s">
        <v>534</v>
      </c>
      <c r="I272" s="17"/>
      <c r="J272" s="20"/>
      <c r="K272" s="20"/>
      <c r="L272" s="20"/>
      <c r="M272" s="20"/>
      <c r="N272" s="81"/>
    </row>
    <row r="273" spans="1:14" s="5" customFormat="1" ht="41.25" hidden="1" customHeight="1">
      <c r="A273" s="17" t="s">
        <v>542</v>
      </c>
      <c r="B273" s="17" t="s">
        <v>443</v>
      </c>
      <c r="C273" s="17" t="s">
        <v>541</v>
      </c>
      <c r="D273" s="17" t="s">
        <v>13</v>
      </c>
      <c r="E273" s="60" t="s">
        <v>540</v>
      </c>
      <c r="F273" s="52">
        <v>735</v>
      </c>
      <c r="G273" s="38">
        <v>34</v>
      </c>
      <c r="H273" s="19" t="s">
        <v>487</v>
      </c>
      <c r="I273" s="17"/>
      <c r="J273" s="20"/>
      <c r="K273" s="20"/>
      <c r="L273" s="20"/>
      <c r="M273" s="20"/>
      <c r="N273" s="81"/>
    </row>
    <row r="274" spans="1:14" s="5" customFormat="1" ht="41.25" hidden="1" customHeight="1">
      <c r="A274" s="17" t="s">
        <v>539</v>
      </c>
      <c r="B274" s="17" t="s">
        <v>443</v>
      </c>
      <c r="C274" s="17" t="s">
        <v>538</v>
      </c>
      <c r="D274" s="17" t="s">
        <v>165</v>
      </c>
      <c r="E274" s="60" t="s">
        <v>537</v>
      </c>
      <c r="F274" s="52">
        <v>395</v>
      </c>
      <c r="G274" s="38">
        <v>23</v>
      </c>
      <c r="H274" s="17" t="s">
        <v>0</v>
      </c>
      <c r="I274" s="17"/>
      <c r="J274" s="20"/>
      <c r="K274" s="20"/>
      <c r="L274" s="20"/>
      <c r="M274" s="20"/>
      <c r="N274" s="81"/>
    </row>
    <row r="275" spans="1:14" s="5" customFormat="1" ht="41.25" hidden="1" customHeight="1">
      <c r="A275" s="17" t="s">
        <v>536</v>
      </c>
      <c r="B275" s="17" t="s">
        <v>443</v>
      </c>
      <c r="C275" s="17" t="s">
        <v>535</v>
      </c>
      <c r="D275" s="17" t="s">
        <v>13</v>
      </c>
      <c r="E275" s="60" t="s">
        <v>535</v>
      </c>
      <c r="F275" s="52">
        <v>5637</v>
      </c>
      <c r="G275" s="38">
        <v>162</v>
      </c>
      <c r="H275" s="17" t="s">
        <v>534</v>
      </c>
      <c r="I275" s="17"/>
      <c r="J275" s="20"/>
      <c r="K275" s="20"/>
      <c r="L275" s="20"/>
      <c r="M275" s="20"/>
      <c r="N275" s="81"/>
    </row>
    <row r="276" spans="1:14" s="5" customFormat="1" ht="41.25" hidden="1" customHeight="1">
      <c r="A276" s="17" t="s">
        <v>533</v>
      </c>
      <c r="B276" s="17" t="s">
        <v>443</v>
      </c>
      <c r="C276" s="17" t="s">
        <v>532</v>
      </c>
      <c r="D276" s="17" t="s">
        <v>13</v>
      </c>
      <c r="E276" s="60" t="s">
        <v>531</v>
      </c>
      <c r="F276" s="52">
        <v>26</v>
      </c>
      <c r="G276" s="38">
        <v>26</v>
      </c>
      <c r="H276" s="17" t="s">
        <v>277</v>
      </c>
      <c r="I276" s="17"/>
      <c r="J276" s="20"/>
      <c r="K276" s="20"/>
      <c r="L276" s="20"/>
      <c r="M276" s="20"/>
      <c r="N276" s="81"/>
    </row>
    <row r="277" spans="1:14" s="5" customFormat="1" ht="41.25" hidden="1" customHeight="1">
      <c r="A277" s="17" t="s">
        <v>530</v>
      </c>
      <c r="B277" s="17" t="s">
        <v>443</v>
      </c>
      <c r="C277" s="17" t="s">
        <v>529</v>
      </c>
      <c r="D277" s="17" t="s">
        <v>245</v>
      </c>
      <c r="E277" s="60" t="s">
        <v>528</v>
      </c>
      <c r="F277" s="52">
        <v>7</v>
      </c>
      <c r="G277" s="38">
        <v>7</v>
      </c>
      <c r="H277" s="17" t="s">
        <v>277</v>
      </c>
      <c r="I277" s="17"/>
      <c r="J277" s="20"/>
      <c r="K277" s="20"/>
      <c r="L277" s="20"/>
      <c r="M277" s="20"/>
      <c r="N277" s="81"/>
    </row>
    <row r="278" spans="1:14" s="5" customFormat="1" ht="41.25" hidden="1" customHeight="1">
      <c r="A278" s="17" t="s">
        <v>527</v>
      </c>
      <c r="B278" s="17" t="s">
        <v>443</v>
      </c>
      <c r="C278" s="17" t="s">
        <v>526</v>
      </c>
      <c r="D278" s="17" t="s">
        <v>165</v>
      </c>
      <c r="E278" s="60" t="s">
        <v>525</v>
      </c>
      <c r="F278" s="52">
        <v>397</v>
      </c>
      <c r="G278" s="38">
        <v>314</v>
      </c>
      <c r="H278" s="17" t="s">
        <v>0</v>
      </c>
      <c r="I278" s="17"/>
      <c r="J278" s="20"/>
      <c r="K278" s="20"/>
      <c r="L278" s="20"/>
      <c r="M278" s="20"/>
      <c r="N278" s="81"/>
    </row>
    <row r="279" spans="1:14" s="5" customFormat="1" ht="41.25" hidden="1" customHeight="1">
      <c r="A279" s="17" t="s">
        <v>524</v>
      </c>
      <c r="B279" s="17" t="s">
        <v>443</v>
      </c>
      <c r="C279" s="17" t="s">
        <v>523</v>
      </c>
      <c r="D279" s="17" t="s">
        <v>13</v>
      </c>
      <c r="E279" s="60" t="s">
        <v>522</v>
      </c>
      <c r="F279" s="52">
        <v>531</v>
      </c>
      <c r="G279" s="38">
        <v>423</v>
      </c>
      <c r="H279" s="17" t="s">
        <v>0</v>
      </c>
      <c r="I279" s="17"/>
      <c r="J279" s="20"/>
      <c r="K279" s="20"/>
      <c r="L279" s="20"/>
      <c r="M279" s="20"/>
      <c r="N279" s="81"/>
    </row>
    <row r="280" spans="1:14" s="5" customFormat="1" ht="41.25" hidden="1" customHeight="1">
      <c r="A280" s="17" t="s">
        <v>521</v>
      </c>
      <c r="B280" s="17" t="s">
        <v>443</v>
      </c>
      <c r="C280" s="17" t="s">
        <v>520</v>
      </c>
      <c r="D280" s="17" t="s">
        <v>280</v>
      </c>
      <c r="E280" s="60" t="s">
        <v>519</v>
      </c>
      <c r="F280" s="52">
        <v>36</v>
      </c>
      <c r="G280" s="38">
        <v>6</v>
      </c>
      <c r="H280" s="17" t="s">
        <v>277</v>
      </c>
      <c r="I280" s="17"/>
      <c r="J280" s="20"/>
      <c r="K280" s="20"/>
      <c r="L280" s="20"/>
      <c r="M280" s="20"/>
      <c r="N280" s="81"/>
    </row>
    <row r="281" spans="1:14" s="5" customFormat="1" ht="41.25" hidden="1" customHeight="1">
      <c r="A281" s="17" t="s">
        <v>518</v>
      </c>
      <c r="B281" s="17" t="s">
        <v>443</v>
      </c>
      <c r="C281" s="17" t="s">
        <v>517</v>
      </c>
      <c r="D281" s="17" t="s">
        <v>165</v>
      </c>
      <c r="E281" s="60" t="s">
        <v>516</v>
      </c>
      <c r="F281" s="52">
        <v>388</v>
      </c>
      <c r="G281" s="38">
        <v>309</v>
      </c>
      <c r="H281" s="17" t="s">
        <v>0</v>
      </c>
      <c r="I281" s="17"/>
      <c r="J281" s="20"/>
      <c r="K281" s="20"/>
      <c r="L281" s="20"/>
      <c r="M281" s="20"/>
      <c r="N281" s="81"/>
    </row>
    <row r="282" spans="1:14" s="5" customFormat="1" ht="41.25" hidden="1" customHeight="1">
      <c r="A282" s="17" t="s">
        <v>515</v>
      </c>
      <c r="B282" s="17" t="s">
        <v>443</v>
      </c>
      <c r="C282" s="17" t="s">
        <v>514</v>
      </c>
      <c r="D282" s="17" t="s">
        <v>13</v>
      </c>
      <c r="E282" s="60" t="s">
        <v>513</v>
      </c>
      <c r="F282" s="52">
        <v>154</v>
      </c>
      <c r="G282" s="38">
        <v>154</v>
      </c>
      <c r="H282" s="17" t="s">
        <v>277</v>
      </c>
      <c r="I282" s="19"/>
      <c r="J282" s="20"/>
      <c r="K282" s="20"/>
      <c r="L282" s="20"/>
      <c r="M282" s="20"/>
      <c r="N282" s="81"/>
    </row>
    <row r="283" spans="1:14" s="5" customFormat="1" ht="41.25" hidden="1" customHeight="1">
      <c r="A283" s="17" t="s">
        <v>512</v>
      </c>
      <c r="B283" s="17" t="s">
        <v>443</v>
      </c>
      <c r="C283" s="17" t="s">
        <v>511</v>
      </c>
      <c r="D283" s="17" t="s">
        <v>510</v>
      </c>
      <c r="E283" s="60" t="s">
        <v>509</v>
      </c>
      <c r="F283" s="52">
        <v>660</v>
      </c>
      <c r="G283" s="38">
        <v>298</v>
      </c>
      <c r="H283" s="17" t="s">
        <v>1535</v>
      </c>
      <c r="I283" s="17"/>
      <c r="J283" s="20" t="s">
        <v>37</v>
      </c>
      <c r="K283" s="20" t="s">
        <v>59</v>
      </c>
      <c r="L283" s="20" t="s">
        <v>58</v>
      </c>
      <c r="M283" s="20"/>
      <c r="N283" s="81"/>
    </row>
    <row r="284" spans="1:14" s="5" customFormat="1" ht="41.25" hidden="1" customHeight="1">
      <c r="A284" s="17" t="s">
        <v>508</v>
      </c>
      <c r="B284" s="17" t="s">
        <v>443</v>
      </c>
      <c r="C284" s="17" t="s">
        <v>507</v>
      </c>
      <c r="D284" s="17" t="s">
        <v>506</v>
      </c>
      <c r="E284" s="60" t="s">
        <v>505</v>
      </c>
      <c r="F284" s="52">
        <v>1241</v>
      </c>
      <c r="G284" s="38">
        <v>794</v>
      </c>
      <c r="H284" s="17" t="s">
        <v>1535</v>
      </c>
      <c r="I284" s="17"/>
      <c r="J284" s="20" t="s">
        <v>37</v>
      </c>
      <c r="K284" s="20" t="s">
        <v>59</v>
      </c>
      <c r="L284" s="20" t="s">
        <v>58</v>
      </c>
      <c r="M284" s="20"/>
      <c r="N284" s="81"/>
    </row>
    <row r="285" spans="1:14" s="5" customFormat="1" ht="41.25" hidden="1" customHeight="1">
      <c r="A285" s="17" t="s">
        <v>504</v>
      </c>
      <c r="B285" s="17" t="s">
        <v>443</v>
      </c>
      <c r="C285" s="17" t="s">
        <v>503</v>
      </c>
      <c r="D285" s="17" t="s">
        <v>17</v>
      </c>
      <c r="E285" s="60" t="s">
        <v>502</v>
      </c>
      <c r="F285" s="52">
        <v>3217</v>
      </c>
      <c r="G285" s="38">
        <v>3217</v>
      </c>
      <c r="H285" s="17" t="s">
        <v>0</v>
      </c>
      <c r="I285" s="17"/>
      <c r="J285" s="20"/>
      <c r="K285" s="20"/>
      <c r="L285" s="20"/>
      <c r="M285" s="20"/>
      <c r="N285" s="81"/>
    </row>
    <row r="286" spans="1:14" s="5" customFormat="1" ht="41.25" hidden="1" customHeight="1">
      <c r="A286" s="17" t="s">
        <v>501</v>
      </c>
      <c r="B286" s="17" t="s">
        <v>443</v>
      </c>
      <c r="C286" s="17" t="s">
        <v>500</v>
      </c>
      <c r="D286" s="17" t="s">
        <v>165</v>
      </c>
      <c r="E286" s="60" t="s">
        <v>499</v>
      </c>
      <c r="F286" s="52">
        <v>202</v>
      </c>
      <c r="G286" s="38">
        <v>46</v>
      </c>
      <c r="H286" s="17" t="s">
        <v>487</v>
      </c>
      <c r="I286" s="17"/>
      <c r="J286" s="20"/>
      <c r="K286" s="20"/>
      <c r="L286" s="20"/>
      <c r="M286" s="20"/>
      <c r="N286" s="81"/>
    </row>
    <row r="287" spans="1:14" s="5" customFormat="1" ht="41.25" hidden="1" customHeight="1">
      <c r="A287" s="17" t="s">
        <v>498</v>
      </c>
      <c r="B287" s="17" t="s">
        <v>443</v>
      </c>
      <c r="C287" s="17" t="s">
        <v>497</v>
      </c>
      <c r="D287" s="17" t="s">
        <v>13</v>
      </c>
      <c r="E287" s="60" t="s">
        <v>496</v>
      </c>
      <c r="F287" s="52">
        <v>161</v>
      </c>
      <c r="G287" s="38">
        <v>45</v>
      </c>
      <c r="H287" s="17" t="s">
        <v>487</v>
      </c>
      <c r="I287" s="17"/>
      <c r="J287" s="20"/>
      <c r="K287" s="20"/>
      <c r="L287" s="20"/>
      <c r="M287" s="20"/>
      <c r="N287" s="81"/>
    </row>
    <row r="288" spans="1:14" s="5" customFormat="1" ht="102" hidden="1" customHeight="1">
      <c r="A288" s="17" t="s">
        <v>495</v>
      </c>
      <c r="B288" s="17" t="s">
        <v>443</v>
      </c>
      <c r="C288" s="17" t="s">
        <v>1515</v>
      </c>
      <c r="D288" s="17" t="s">
        <v>40</v>
      </c>
      <c r="E288" s="60" t="s">
        <v>494</v>
      </c>
      <c r="F288" s="52">
        <v>1075</v>
      </c>
      <c r="G288" s="164">
        <f>745*(24/30)</f>
        <v>596</v>
      </c>
      <c r="H288" s="19" t="s">
        <v>1658</v>
      </c>
      <c r="I288" s="17"/>
      <c r="J288" s="20"/>
      <c r="K288" s="20"/>
      <c r="L288" s="20"/>
      <c r="M288" s="20"/>
      <c r="N288" s="81"/>
    </row>
    <row r="289" spans="1:18" s="36" customFormat="1" ht="41.25" customHeight="1">
      <c r="A289" s="22" t="s">
        <v>1681</v>
      </c>
      <c r="B289" s="22" t="s">
        <v>470</v>
      </c>
      <c r="C289" s="22" t="s">
        <v>1691</v>
      </c>
      <c r="D289" s="22" t="s">
        <v>1692</v>
      </c>
      <c r="E289" s="63" t="s">
        <v>1693</v>
      </c>
      <c r="F289" s="53">
        <v>1075</v>
      </c>
      <c r="G289" s="44">
        <f>745*(1/30)</f>
        <v>24.833333333333332</v>
      </c>
      <c r="H289" s="22" t="s">
        <v>1832</v>
      </c>
      <c r="I289" s="112" t="s">
        <v>1847</v>
      </c>
      <c r="J289" s="20"/>
      <c r="K289" s="20"/>
      <c r="L289" s="20"/>
      <c r="M289" s="20"/>
      <c r="N289" s="82"/>
    </row>
    <row r="290" spans="1:18" s="7" customFormat="1" ht="41.25" customHeight="1">
      <c r="A290" s="9"/>
      <c r="B290" s="9"/>
      <c r="C290" s="9"/>
      <c r="D290" s="9"/>
      <c r="E290" s="63"/>
      <c r="F290" s="53"/>
      <c r="G290" s="44">
        <f>745*(4/30)</f>
        <v>99.333333333333329</v>
      </c>
      <c r="H290" s="9" t="s">
        <v>1833</v>
      </c>
      <c r="I290" s="10" t="s">
        <v>1862</v>
      </c>
      <c r="J290" s="21" t="s">
        <v>1655</v>
      </c>
      <c r="K290" s="21" t="s">
        <v>1869</v>
      </c>
      <c r="L290" s="21" t="s">
        <v>1873</v>
      </c>
      <c r="M290" s="21"/>
      <c r="N290" s="87"/>
    </row>
    <row r="291" spans="1:18" s="5" customFormat="1" ht="41.25" hidden="1" customHeight="1">
      <c r="A291" s="17" t="s">
        <v>493</v>
      </c>
      <c r="B291" s="17" t="s">
        <v>443</v>
      </c>
      <c r="C291" s="17" t="s">
        <v>492</v>
      </c>
      <c r="D291" s="17" t="s">
        <v>240</v>
      </c>
      <c r="E291" s="60" t="s">
        <v>491</v>
      </c>
      <c r="F291" s="52">
        <v>925</v>
      </c>
      <c r="G291" s="38">
        <v>191</v>
      </c>
      <c r="H291" s="17" t="s">
        <v>238</v>
      </c>
      <c r="I291" s="17"/>
      <c r="J291" s="20"/>
      <c r="K291" s="20"/>
      <c r="L291" s="20"/>
      <c r="M291" s="20"/>
      <c r="N291" s="81"/>
    </row>
    <row r="292" spans="1:18" s="5" customFormat="1" ht="41.25" hidden="1" customHeight="1">
      <c r="A292" s="17" t="s">
        <v>490</v>
      </c>
      <c r="B292" s="17" t="s">
        <v>443</v>
      </c>
      <c r="C292" s="17" t="s">
        <v>489</v>
      </c>
      <c r="D292" s="17" t="s">
        <v>17</v>
      </c>
      <c r="E292" s="60" t="s">
        <v>488</v>
      </c>
      <c r="F292" s="52">
        <v>1684</v>
      </c>
      <c r="G292" s="38">
        <v>339</v>
      </c>
      <c r="H292" s="17" t="s">
        <v>487</v>
      </c>
      <c r="I292" s="17"/>
      <c r="J292" s="20"/>
      <c r="K292" s="20"/>
      <c r="L292" s="20"/>
      <c r="M292" s="20"/>
      <c r="N292" s="81"/>
    </row>
    <row r="293" spans="1:18" s="5" customFormat="1" ht="41.25" hidden="1" customHeight="1">
      <c r="A293" s="17" t="s">
        <v>486</v>
      </c>
      <c r="B293" s="17" t="s">
        <v>443</v>
      </c>
      <c r="C293" s="17" t="s">
        <v>485</v>
      </c>
      <c r="D293" s="17" t="s">
        <v>165</v>
      </c>
      <c r="E293" s="60" t="s">
        <v>484</v>
      </c>
      <c r="F293" s="52">
        <v>3858</v>
      </c>
      <c r="G293" s="38">
        <v>115</v>
      </c>
      <c r="H293" s="17" t="s">
        <v>286</v>
      </c>
      <c r="I293" s="17"/>
      <c r="J293" s="20"/>
      <c r="K293" s="20"/>
      <c r="L293" s="20"/>
      <c r="M293" s="20"/>
      <c r="N293" s="81"/>
    </row>
    <row r="294" spans="1:18" s="5" customFormat="1" ht="41.25" hidden="1" customHeight="1">
      <c r="A294" s="17" t="s">
        <v>483</v>
      </c>
      <c r="B294" s="17" t="s">
        <v>443</v>
      </c>
      <c r="C294" s="17" t="s">
        <v>482</v>
      </c>
      <c r="D294" s="17" t="s">
        <v>165</v>
      </c>
      <c r="E294" s="60" t="s">
        <v>481</v>
      </c>
      <c r="F294" s="52">
        <v>278</v>
      </c>
      <c r="G294" s="38">
        <v>199</v>
      </c>
      <c r="H294" s="17" t="s">
        <v>286</v>
      </c>
      <c r="I294" s="17"/>
      <c r="J294" s="20"/>
      <c r="K294" s="20"/>
      <c r="L294" s="20"/>
      <c r="M294" s="20"/>
      <c r="N294" s="81"/>
    </row>
    <row r="295" spans="1:18" s="5" customFormat="1" ht="41.25" hidden="1" customHeight="1">
      <c r="A295" s="17" t="s">
        <v>480</v>
      </c>
      <c r="B295" s="17" t="s">
        <v>443</v>
      </c>
      <c r="C295" s="17" t="s">
        <v>479</v>
      </c>
      <c r="D295" s="17" t="s">
        <v>13</v>
      </c>
      <c r="E295" s="60" t="s">
        <v>478</v>
      </c>
      <c r="F295" s="52">
        <v>419</v>
      </c>
      <c r="G295" s="38">
        <v>282</v>
      </c>
      <c r="H295" s="17" t="s">
        <v>1519</v>
      </c>
      <c r="I295" s="17"/>
      <c r="J295" s="20"/>
      <c r="K295" s="20"/>
      <c r="L295" s="20"/>
      <c r="M295" s="20"/>
      <c r="N295" s="81"/>
    </row>
    <row r="296" spans="1:18" s="5" customFormat="1" ht="41.25" hidden="1" customHeight="1">
      <c r="A296" s="17" t="s">
        <v>477</v>
      </c>
      <c r="B296" s="17" t="s">
        <v>443</v>
      </c>
      <c r="C296" s="17" t="s">
        <v>476</v>
      </c>
      <c r="D296" s="17" t="s">
        <v>13</v>
      </c>
      <c r="E296" s="60" t="s">
        <v>475</v>
      </c>
      <c r="F296" s="52">
        <v>235</v>
      </c>
      <c r="G296" s="38">
        <v>136</v>
      </c>
      <c r="H296" s="17" t="s">
        <v>259</v>
      </c>
      <c r="I296" s="17"/>
      <c r="J296" s="20"/>
      <c r="K296" s="20"/>
      <c r="L296" s="20"/>
      <c r="M296" s="20"/>
      <c r="N296" s="81"/>
    </row>
    <row r="297" spans="1:18" s="5" customFormat="1" ht="41.25" hidden="1" customHeight="1">
      <c r="A297" s="17" t="s">
        <v>474</v>
      </c>
      <c r="B297" s="17" t="s">
        <v>443</v>
      </c>
      <c r="C297" s="17" t="s">
        <v>473</v>
      </c>
      <c r="D297" s="17" t="s">
        <v>40</v>
      </c>
      <c r="E297" s="60" t="s">
        <v>473</v>
      </c>
      <c r="F297" s="52">
        <v>283</v>
      </c>
      <c r="G297" s="38">
        <v>257</v>
      </c>
      <c r="H297" s="17" t="s">
        <v>23</v>
      </c>
      <c r="I297" s="17"/>
      <c r="J297" s="20"/>
      <c r="K297" s="20"/>
      <c r="L297" s="20"/>
      <c r="M297" s="20"/>
      <c r="N297" s="81"/>
    </row>
    <row r="298" spans="1:18" s="5" customFormat="1" ht="41.25" hidden="1" customHeight="1">
      <c r="A298" s="17" t="s">
        <v>472</v>
      </c>
      <c r="B298" s="17" t="s">
        <v>443</v>
      </c>
      <c r="C298" s="17" t="s">
        <v>471</v>
      </c>
      <c r="D298" s="17" t="s">
        <v>13</v>
      </c>
      <c r="E298" s="60" t="s">
        <v>471</v>
      </c>
      <c r="F298" s="52">
        <v>4344</v>
      </c>
      <c r="G298" s="38">
        <v>128</v>
      </c>
      <c r="H298" s="17" t="s">
        <v>23</v>
      </c>
      <c r="I298" s="17"/>
      <c r="J298" s="20"/>
      <c r="K298" s="20"/>
      <c r="L298" s="20"/>
      <c r="M298" s="20"/>
      <c r="N298" s="81"/>
    </row>
    <row r="299" spans="1:18" s="5" customFormat="1" ht="41.25" hidden="1" customHeight="1">
      <c r="A299" s="9"/>
      <c r="B299" s="9" t="s">
        <v>470</v>
      </c>
      <c r="C299" s="9" t="s">
        <v>469</v>
      </c>
      <c r="D299" s="9"/>
      <c r="E299" s="60" t="s">
        <v>468</v>
      </c>
      <c r="F299" s="52">
        <v>135</v>
      </c>
      <c r="G299" s="38">
        <v>8</v>
      </c>
      <c r="H299" s="9" t="s">
        <v>277</v>
      </c>
      <c r="I299" s="9"/>
      <c r="J299" s="21"/>
      <c r="K299" s="21"/>
      <c r="L299" s="21"/>
      <c r="M299" s="21"/>
      <c r="N299" s="81"/>
    </row>
    <row r="300" spans="1:18" s="5" customFormat="1" ht="41.25" hidden="1" customHeight="1">
      <c r="A300" s="17" t="s">
        <v>467</v>
      </c>
      <c r="B300" s="17" t="s">
        <v>443</v>
      </c>
      <c r="C300" s="17" t="s">
        <v>466</v>
      </c>
      <c r="D300" s="17" t="s">
        <v>13</v>
      </c>
      <c r="E300" s="60" t="s">
        <v>465</v>
      </c>
      <c r="F300" s="52">
        <v>172</v>
      </c>
      <c r="G300" s="38">
        <v>14</v>
      </c>
      <c r="H300" s="17" t="s">
        <v>286</v>
      </c>
      <c r="I300" s="17"/>
      <c r="J300" s="20"/>
      <c r="K300" s="20"/>
      <c r="L300" s="20"/>
      <c r="M300" s="20"/>
      <c r="N300" s="81"/>
    </row>
    <row r="301" spans="1:18" s="5" customFormat="1" ht="41.25" hidden="1" customHeight="1">
      <c r="A301" s="17" t="s">
        <v>464</v>
      </c>
      <c r="B301" s="17" t="s">
        <v>443</v>
      </c>
      <c r="C301" s="17" t="s">
        <v>463</v>
      </c>
      <c r="D301" s="17" t="s">
        <v>13</v>
      </c>
      <c r="E301" s="60" t="s">
        <v>462</v>
      </c>
      <c r="F301" s="52">
        <v>221</v>
      </c>
      <c r="G301" s="38">
        <v>15</v>
      </c>
      <c r="H301" s="17" t="s">
        <v>286</v>
      </c>
      <c r="I301" s="17"/>
      <c r="J301" s="20"/>
      <c r="K301" s="20"/>
      <c r="L301" s="20"/>
      <c r="M301" s="20"/>
      <c r="N301" s="81"/>
      <c r="O301" s="1"/>
      <c r="P301" s="1"/>
      <c r="Q301" s="1"/>
      <c r="R301" s="1"/>
    </row>
    <row r="302" spans="1:18" s="5" customFormat="1" ht="41.25" hidden="1" customHeight="1">
      <c r="A302" s="17" t="s">
        <v>461</v>
      </c>
      <c r="B302" s="17" t="s">
        <v>443</v>
      </c>
      <c r="C302" s="17" t="s">
        <v>460</v>
      </c>
      <c r="D302" s="17" t="s">
        <v>13</v>
      </c>
      <c r="E302" s="60" t="s">
        <v>460</v>
      </c>
      <c r="F302" s="52">
        <v>2381</v>
      </c>
      <c r="G302" s="38">
        <v>474</v>
      </c>
      <c r="H302" s="17" t="s">
        <v>23</v>
      </c>
      <c r="I302" s="17"/>
      <c r="J302" s="20"/>
      <c r="K302" s="20"/>
      <c r="L302" s="20"/>
      <c r="M302" s="20"/>
      <c r="N302" s="81"/>
      <c r="O302" s="1"/>
      <c r="P302" s="1"/>
      <c r="Q302" s="1"/>
      <c r="R302" s="1"/>
    </row>
    <row r="303" spans="1:18" s="5" customFormat="1" ht="41.25" hidden="1" customHeight="1">
      <c r="A303" s="17" t="s">
        <v>459</v>
      </c>
      <c r="B303" s="17" t="s">
        <v>443</v>
      </c>
      <c r="C303" s="17" t="s">
        <v>458</v>
      </c>
      <c r="D303" s="17" t="s">
        <v>240</v>
      </c>
      <c r="E303" s="60" t="s">
        <v>457</v>
      </c>
      <c r="F303" s="52">
        <v>20</v>
      </c>
      <c r="G303" s="38">
        <v>15</v>
      </c>
      <c r="H303" s="17" t="s">
        <v>238</v>
      </c>
      <c r="I303" s="17"/>
      <c r="J303" s="20"/>
      <c r="K303" s="20"/>
      <c r="L303" s="20"/>
      <c r="M303" s="20"/>
      <c r="N303" s="81"/>
      <c r="O303" s="1"/>
      <c r="P303" s="1"/>
      <c r="Q303" s="1"/>
      <c r="R303" s="1"/>
    </row>
    <row r="304" spans="1:18" s="5" customFormat="1" ht="41.25" hidden="1" customHeight="1">
      <c r="A304" s="17" t="s">
        <v>456</v>
      </c>
      <c r="B304" s="17" t="s">
        <v>443</v>
      </c>
      <c r="C304" s="17" t="s">
        <v>455</v>
      </c>
      <c r="D304" s="17" t="s">
        <v>240</v>
      </c>
      <c r="E304" s="60" t="s">
        <v>454</v>
      </c>
      <c r="F304" s="52">
        <v>65</v>
      </c>
      <c r="G304" s="38">
        <v>65</v>
      </c>
      <c r="H304" s="17" t="s">
        <v>238</v>
      </c>
      <c r="I304" s="17"/>
      <c r="J304" s="20"/>
      <c r="K304" s="20"/>
      <c r="L304" s="20"/>
      <c r="M304" s="20"/>
      <c r="N304" s="81"/>
      <c r="O304" s="1"/>
      <c r="P304" s="1"/>
      <c r="Q304" s="1"/>
      <c r="R304" s="1"/>
    </row>
    <row r="305" spans="1:18" s="5" customFormat="1" ht="41.25" hidden="1" customHeight="1">
      <c r="A305" s="17" t="s">
        <v>453</v>
      </c>
      <c r="B305" s="17" t="s">
        <v>443</v>
      </c>
      <c r="C305" s="17" t="s">
        <v>452</v>
      </c>
      <c r="D305" s="17" t="s">
        <v>13</v>
      </c>
      <c r="E305" s="60" t="s">
        <v>451</v>
      </c>
      <c r="F305" s="52">
        <v>195</v>
      </c>
      <c r="G305" s="38">
        <v>21</v>
      </c>
      <c r="H305" s="17" t="s">
        <v>238</v>
      </c>
      <c r="I305" s="17"/>
      <c r="J305" s="20"/>
      <c r="K305" s="20"/>
      <c r="L305" s="20"/>
      <c r="M305" s="20"/>
      <c r="N305" s="81"/>
      <c r="O305" s="1"/>
      <c r="P305" s="1"/>
      <c r="Q305" s="1"/>
      <c r="R305" s="1"/>
    </row>
    <row r="306" spans="1:18" s="5" customFormat="1" ht="41.25" hidden="1" customHeight="1">
      <c r="A306" s="17" t="s">
        <v>450</v>
      </c>
      <c r="B306" s="17" t="s">
        <v>443</v>
      </c>
      <c r="C306" s="17" t="s">
        <v>449</v>
      </c>
      <c r="D306" s="17" t="s">
        <v>240</v>
      </c>
      <c r="E306" s="60" t="s">
        <v>448</v>
      </c>
      <c r="F306" s="52">
        <v>18</v>
      </c>
      <c r="G306" s="38">
        <v>2</v>
      </c>
      <c r="H306" s="17" t="s">
        <v>238</v>
      </c>
      <c r="I306" s="17"/>
      <c r="J306" s="20"/>
      <c r="K306" s="20"/>
      <c r="L306" s="20"/>
      <c r="M306" s="20"/>
      <c r="N306" s="81"/>
      <c r="O306" s="1"/>
      <c r="P306" s="1"/>
      <c r="Q306" s="1"/>
      <c r="R306" s="1"/>
    </row>
    <row r="307" spans="1:18" s="5" customFormat="1" ht="41.25" hidden="1" customHeight="1">
      <c r="A307" s="17" t="s">
        <v>447</v>
      </c>
      <c r="B307" s="17" t="s">
        <v>443</v>
      </c>
      <c r="C307" s="17" t="s">
        <v>446</v>
      </c>
      <c r="D307" s="17" t="s">
        <v>13</v>
      </c>
      <c r="E307" s="60" t="s">
        <v>445</v>
      </c>
      <c r="F307" s="52">
        <v>73</v>
      </c>
      <c r="G307" s="38">
        <v>10</v>
      </c>
      <c r="H307" s="17" t="s">
        <v>253</v>
      </c>
      <c r="I307" s="17"/>
      <c r="J307" s="20"/>
      <c r="K307" s="20"/>
      <c r="L307" s="20"/>
      <c r="M307" s="20"/>
      <c r="N307" s="81"/>
      <c r="O307" s="1"/>
      <c r="P307" s="1"/>
      <c r="Q307" s="1"/>
      <c r="R307" s="1"/>
    </row>
    <row r="308" spans="1:18" s="5" customFormat="1" ht="41.25" hidden="1" customHeight="1">
      <c r="A308" s="17" t="s">
        <v>444</v>
      </c>
      <c r="B308" s="17" t="s">
        <v>443</v>
      </c>
      <c r="C308" s="17" t="s">
        <v>442</v>
      </c>
      <c r="D308" s="17" t="s">
        <v>13</v>
      </c>
      <c r="E308" s="60" t="s">
        <v>442</v>
      </c>
      <c r="F308" s="52">
        <v>28021</v>
      </c>
      <c r="G308" s="38">
        <v>37</v>
      </c>
      <c r="H308" s="17" t="s">
        <v>23</v>
      </c>
      <c r="I308" s="17"/>
      <c r="J308" s="20"/>
      <c r="K308" s="20"/>
      <c r="L308" s="20"/>
      <c r="M308" s="20"/>
      <c r="N308" s="81"/>
      <c r="O308" s="1"/>
      <c r="P308" s="1"/>
      <c r="Q308" s="1"/>
      <c r="R308" s="1"/>
    </row>
    <row r="309" spans="1:18" s="5" customFormat="1" ht="41.25" hidden="1" customHeight="1">
      <c r="A309" s="17" t="s">
        <v>441</v>
      </c>
      <c r="B309" s="17" t="s">
        <v>15</v>
      </c>
      <c r="C309" s="17" t="s">
        <v>440</v>
      </c>
      <c r="D309" s="17" t="s">
        <v>40</v>
      </c>
      <c r="E309" s="60" t="s">
        <v>439</v>
      </c>
      <c r="F309" s="52">
        <v>933</v>
      </c>
      <c r="G309" s="38">
        <v>331</v>
      </c>
      <c r="H309" s="17" t="s">
        <v>1609</v>
      </c>
      <c r="I309" s="17"/>
      <c r="J309" s="20"/>
      <c r="K309" s="20"/>
      <c r="L309" s="20"/>
      <c r="M309" s="20"/>
      <c r="N309" s="81"/>
      <c r="O309" s="1"/>
      <c r="P309" s="1"/>
      <c r="Q309" s="1"/>
      <c r="R309" s="1"/>
    </row>
    <row r="310" spans="1:18" s="5" customFormat="1" ht="41.25" hidden="1" customHeight="1">
      <c r="A310" s="17" t="s">
        <v>438</v>
      </c>
      <c r="B310" s="17" t="s">
        <v>15</v>
      </c>
      <c r="C310" s="17" t="s">
        <v>437</v>
      </c>
      <c r="D310" s="17" t="s">
        <v>165</v>
      </c>
      <c r="E310" s="60" t="s">
        <v>436</v>
      </c>
      <c r="F310" s="52">
        <v>1359</v>
      </c>
      <c r="G310" s="38">
        <v>68</v>
      </c>
      <c r="H310" s="17" t="s">
        <v>286</v>
      </c>
      <c r="I310" s="17"/>
      <c r="J310" s="20"/>
      <c r="K310" s="20"/>
      <c r="L310" s="20"/>
      <c r="M310" s="20"/>
      <c r="N310" s="81"/>
      <c r="O310" s="1"/>
      <c r="P310" s="1"/>
      <c r="Q310" s="1"/>
      <c r="R310" s="1"/>
    </row>
    <row r="311" spans="1:18" s="5" customFormat="1" ht="41.25" hidden="1" customHeight="1">
      <c r="A311" s="17" t="s">
        <v>435</v>
      </c>
      <c r="B311" s="17" t="s">
        <v>15</v>
      </c>
      <c r="C311" s="17" t="s">
        <v>434</v>
      </c>
      <c r="D311" s="17" t="s">
        <v>40</v>
      </c>
      <c r="E311" s="60" t="s">
        <v>433</v>
      </c>
      <c r="F311" s="52">
        <v>2000</v>
      </c>
      <c r="G311" s="38">
        <v>1147</v>
      </c>
      <c r="H311" s="17" t="s">
        <v>1610</v>
      </c>
      <c r="I311" s="17"/>
      <c r="J311" s="20" t="s">
        <v>37</v>
      </c>
      <c r="K311" s="20" t="s">
        <v>107</v>
      </c>
      <c r="L311" s="20" t="s">
        <v>147</v>
      </c>
      <c r="M311" s="20"/>
      <c r="N311" s="81"/>
      <c r="O311" s="1"/>
      <c r="P311" s="1"/>
      <c r="Q311" s="1"/>
      <c r="R311" s="1"/>
    </row>
    <row r="312" spans="1:18" s="5" customFormat="1" ht="41.25" hidden="1" customHeight="1">
      <c r="A312" s="9"/>
      <c r="B312" s="9" t="s">
        <v>146</v>
      </c>
      <c r="C312" s="9" t="s">
        <v>432</v>
      </c>
      <c r="D312" s="9"/>
      <c r="E312" s="60" t="s">
        <v>431</v>
      </c>
      <c r="F312" s="52">
        <v>2000</v>
      </c>
      <c r="G312" s="38">
        <v>7</v>
      </c>
      <c r="H312" s="10" t="s">
        <v>1611</v>
      </c>
      <c r="I312" s="9"/>
      <c r="J312" s="21"/>
      <c r="K312" s="21"/>
      <c r="L312" s="21"/>
      <c r="M312" s="21"/>
      <c r="N312" s="81"/>
      <c r="O312" s="1"/>
      <c r="P312" s="1"/>
      <c r="Q312" s="1"/>
      <c r="R312" s="1"/>
    </row>
    <row r="313" spans="1:18" s="5" customFormat="1" ht="41.25" hidden="1" customHeight="1">
      <c r="A313" s="17" t="s">
        <v>430</v>
      </c>
      <c r="B313" s="17" t="s">
        <v>15</v>
      </c>
      <c r="C313" s="17" t="s">
        <v>429</v>
      </c>
      <c r="D313" s="17" t="s">
        <v>165</v>
      </c>
      <c r="E313" s="60" t="s">
        <v>428</v>
      </c>
      <c r="F313" s="52">
        <v>218</v>
      </c>
      <c r="G313" s="38">
        <v>100</v>
      </c>
      <c r="H313" s="17" t="s">
        <v>286</v>
      </c>
      <c r="I313" s="17"/>
      <c r="J313" s="20"/>
      <c r="K313" s="20"/>
      <c r="L313" s="20"/>
      <c r="M313" s="20"/>
      <c r="N313" s="81"/>
      <c r="O313" s="1"/>
      <c r="P313" s="1"/>
      <c r="Q313" s="1"/>
      <c r="R313" s="1"/>
    </row>
    <row r="314" spans="1:18" s="5" customFormat="1" ht="41.25" hidden="1" customHeight="1">
      <c r="A314" s="17" t="s">
        <v>427</v>
      </c>
      <c r="B314" s="17" t="s">
        <v>15</v>
      </c>
      <c r="C314" s="17" t="s">
        <v>426</v>
      </c>
      <c r="D314" s="17" t="s">
        <v>13</v>
      </c>
      <c r="E314" s="60" t="s">
        <v>425</v>
      </c>
      <c r="F314" s="52">
        <v>645</v>
      </c>
      <c r="G314" s="38">
        <v>294</v>
      </c>
      <c r="H314" s="17" t="s">
        <v>286</v>
      </c>
      <c r="I314" s="17"/>
      <c r="J314" s="20"/>
      <c r="K314" s="20"/>
      <c r="L314" s="20"/>
      <c r="M314" s="20"/>
      <c r="N314" s="81"/>
      <c r="O314" s="1"/>
      <c r="P314" s="1"/>
      <c r="Q314" s="1"/>
      <c r="R314" s="1"/>
    </row>
    <row r="315" spans="1:18" s="5" customFormat="1" ht="41.25" hidden="1" customHeight="1">
      <c r="A315" s="17" t="s">
        <v>424</v>
      </c>
      <c r="B315" s="17" t="s">
        <v>15</v>
      </c>
      <c r="C315" s="17" t="s">
        <v>423</v>
      </c>
      <c r="D315" s="17" t="s">
        <v>280</v>
      </c>
      <c r="E315" s="60" t="s">
        <v>422</v>
      </c>
      <c r="F315" s="52">
        <v>816</v>
      </c>
      <c r="G315" s="38">
        <v>8</v>
      </c>
      <c r="H315" s="17" t="s">
        <v>1612</v>
      </c>
      <c r="I315" s="17"/>
      <c r="J315" s="20"/>
      <c r="K315" s="20"/>
      <c r="L315" s="20"/>
      <c r="M315" s="20"/>
      <c r="N315" s="81"/>
      <c r="O315" s="1"/>
      <c r="P315" s="1"/>
      <c r="Q315" s="1"/>
      <c r="R315" s="1"/>
    </row>
    <row r="316" spans="1:18" s="5" customFormat="1" ht="41.25" hidden="1" customHeight="1">
      <c r="A316" s="17" t="s">
        <v>421</v>
      </c>
      <c r="B316" s="17" t="s">
        <v>15</v>
      </c>
      <c r="C316" s="17" t="s">
        <v>420</v>
      </c>
      <c r="D316" s="17" t="s">
        <v>280</v>
      </c>
      <c r="E316" s="60" t="s">
        <v>419</v>
      </c>
      <c r="F316" s="52">
        <v>1184</v>
      </c>
      <c r="G316" s="38">
        <v>29</v>
      </c>
      <c r="H316" s="19" t="s">
        <v>1613</v>
      </c>
      <c r="I316" s="17"/>
      <c r="J316" s="20"/>
      <c r="K316" s="20"/>
      <c r="L316" s="20"/>
      <c r="M316" s="20"/>
      <c r="N316" s="81"/>
      <c r="O316" s="1"/>
      <c r="P316" s="1"/>
      <c r="Q316" s="1"/>
      <c r="R316" s="1"/>
    </row>
    <row r="317" spans="1:18" s="5" customFormat="1" ht="41.25" customHeight="1">
      <c r="A317" s="191" t="s">
        <v>1682</v>
      </c>
      <c r="B317" s="191" t="s">
        <v>15</v>
      </c>
      <c r="C317" s="191" t="s">
        <v>418</v>
      </c>
      <c r="D317" s="191" t="s">
        <v>40</v>
      </c>
      <c r="E317" s="63" t="s">
        <v>417</v>
      </c>
      <c r="F317" s="53">
        <v>1488</v>
      </c>
      <c r="G317" s="44">
        <v>589</v>
      </c>
      <c r="H317" s="191" t="s">
        <v>1811</v>
      </c>
      <c r="I317" s="221" t="s">
        <v>1853</v>
      </c>
      <c r="J317" s="21"/>
      <c r="K317" s="228"/>
      <c r="L317" s="228"/>
      <c r="M317" s="228"/>
      <c r="N317" s="81"/>
      <c r="O317" s="1"/>
      <c r="P317" s="1"/>
      <c r="Q317" s="1"/>
      <c r="R317" s="1"/>
    </row>
    <row r="318" spans="1:18" s="5" customFormat="1" ht="41.25" customHeight="1">
      <c r="A318" s="191" t="s">
        <v>1683</v>
      </c>
      <c r="B318" s="191" t="s">
        <v>15</v>
      </c>
      <c r="C318" s="191" t="s">
        <v>416</v>
      </c>
      <c r="D318" s="191" t="s">
        <v>40</v>
      </c>
      <c r="E318" s="63" t="s">
        <v>415</v>
      </c>
      <c r="F318" s="53">
        <v>512</v>
      </c>
      <c r="G318" s="44">
        <v>512</v>
      </c>
      <c r="H318" s="191" t="s">
        <v>1834</v>
      </c>
      <c r="I318" s="221" t="s">
        <v>1853</v>
      </c>
      <c r="J318" s="21"/>
      <c r="K318" s="228"/>
      <c r="L318" s="228"/>
      <c r="M318" s="21"/>
      <c r="N318" s="81"/>
      <c r="O318" s="1"/>
      <c r="P318" s="1"/>
      <c r="Q318" s="1"/>
      <c r="R318" s="1"/>
    </row>
    <row r="319" spans="1:18" s="5" customFormat="1" ht="41.25" hidden="1" customHeight="1">
      <c r="A319" s="17" t="s">
        <v>414</v>
      </c>
      <c r="B319" s="17" t="s">
        <v>15</v>
      </c>
      <c r="C319" s="17" t="s">
        <v>413</v>
      </c>
      <c r="D319" s="17" t="s">
        <v>165</v>
      </c>
      <c r="E319" s="60" t="s">
        <v>412</v>
      </c>
      <c r="F319" s="52">
        <v>312</v>
      </c>
      <c r="G319" s="38">
        <v>58</v>
      </c>
      <c r="H319" s="17" t="s">
        <v>286</v>
      </c>
      <c r="I319" s="17"/>
      <c r="J319" s="20"/>
      <c r="K319" s="20"/>
      <c r="L319" s="20"/>
      <c r="M319" s="20"/>
      <c r="N319" s="81"/>
      <c r="O319" s="1"/>
      <c r="P319" s="1"/>
      <c r="Q319" s="1"/>
      <c r="R319" s="1"/>
    </row>
    <row r="320" spans="1:18" s="5" customFormat="1" ht="41.25" hidden="1" customHeight="1">
      <c r="A320" s="17" t="s">
        <v>411</v>
      </c>
      <c r="B320" s="17" t="s">
        <v>15</v>
      </c>
      <c r="C320" s="17" t="s">
        <v>410</v>
      </c>
      <c r="D320" s="17" t="s">
        <v>13</v>
      </c>
      <c r="E320" s="60" t="s">
        <v>409</v>
      </c>
      <c r="F320" s="52">
        <v>2635</v>
      </c>
      <c r="G320" s="38">
        <v>89</v>
      </c>
      <c r="H320" s="17" t="s">
        <v>76</v>
      </c>
      <c r="I320" s="17" t="s">
        <v>67</v>
      </c>
      <c r="J320" s="20"/>
      <c r="K320" s="20"/>
      <c r="L320" s="20"/>
      <c r="M320" s="20"/>
      <c r="N320" s="81"/>
      <c r="O320" s="1"/>
      <c r="P320" s="1"/>
      <c r="Q320" s="1"/>
      <c r="R320" s="1"/>
    </row>
    <row r="321" spans="1:18" s="5" customFormat="1" ht="41.25" hidden="1" customHeight="1">
      <c r="A321" s="17" t="s">
        <v>408</v>
      </c>
      <c r="B321" s="17" t="s">
        <v>15</v>
      </c>
      <c r="C321" s="17" t="s">
        <v>407</v>
      </c>
      <c r="D321" s="17" t="s">
        <v>40</v>
      </c>
      <c r="E321" s="60" t="s">
        <v>406</v>
      </c>
      <c r="F321" s="52">
        <v>1134</v>
      </c>
      <c r="G321" s="38">
        <v>597</v>
      </c>
      <c r="H321" s="17" t="s">
        <v>1614</v>
      </c>
      <c r="I321" s="17"/>
      <c r="J321" s="20"/>
      <c r="K321" s="20"/>
      <c r="L321" s="20"/>
      <c r="M321" s="20"/>
      <c r="N321" s="81"/>
      <c r="O321" s="1"/>
      <c r="P321" s="1"/>
      <c r="Q321" s="1"/>
      <c r="R321" s="1"/>
    </row>
    <row r="322" spans="1:18" s="5" customFormat="1" ht="41.25" hidden="1" customHeight="1">
      <c r="A322" s="17" t="s">
        <v>405</v>
      </c>
      <c r="B322" s="17" t="s">
        <v>15</v>
      </c>
      <c r="C322" s="17" t="s">
        <v>404</v>
      </c>
      <c r="D322" s="17" t="s">
        <v>13</v>
      </c>
      <c r="E322" s="60" t="s">
        <v>403</v>
      </c>
      <c r="F322" s="52">
        <v>432</v>
      </c>
      <c r="G322" s="38">
        <v>215</v>
      </c>
      <c r="H322" s="17" t="s">
        <v>286</v>
      </c>
      <c r="I322" s="17"/>
      <c r="J322" s="20"/>
      <c r="K322" s="20"/>
      <c r="L322" s="20"/>
      <c r="M322" s="20"/>
      <c r="N322" s="81"/>
      <c r="O322" s="1"/>
      <c r="P322" s="1"/>
      <c r="Q322" s="1"/>
      <c r="R322" s="1"/>
    </row>
    <row r="323" spans="1:18" s="5" customFormat="1" ht="41.25" hidden="1" customHeight="1">
      <c r="A323" s="17" t="s">
        <v>402</v>
      </c>
      <c r="B323" s="17" t="s">
        <v>15</v>
      </c>
      <c r="C323" s="17" t="s">
        <v>401</v>
      </c>
      <c r="D323" s="17" t="s">
        <v>280</v>
      </c>
      <c r="E323" s="60" t="s">
        <v>400</v>
      </c>
      <c r="F323" s="52">
        <v>1956</v>
      </c>
      <c r="G323" s="38">
        <v>23</v>
      </c>
      <c r="H323" s="19" t="s">
        <v>1615</v>
      </c>
      <c r="I323" s="17"/>
      <c r="J323" s="20"/>
      <c r="K323" s="20"/>
      <c r="L323" s="20"/>
      <c r="M323" s="20"/>
      <c r="N323" s="81"/>
      <c r="O323" s="1"/>
      <c r="P323" s="1"/>
      <c r="Q323" s="1"/>
      <c r="R323" s="1"/>
    </row>
    <row r="324" spans="1:18" s="5" customFormat="1" ht="41.25" hidden="1" customHeight="1">
      <c r="A324" s="17" t="s">
        <v>399</v>
      </c>
      <c r="B324" s="17" t="s">
        <v>15</v>
      </c>
      <c r="C324" s="17" t="s">
        <v>398</v>
      </c>
      <c r="D324" s="17" t="s">
        <v>40</v>
      </c>
      <c r="E324" s="60" t="s">
        <v>397</v>
      </c>
      <c r="F324" s="52">
        <v>1921</v>
      </c>
      <c r="G324" s="38">
        <v>950</v>
      </c>
      <c r="H324" s="19" t="s">
        <v>1615</v>
      </c>
      <c r="I324" s="17"/>
      <c r="J324" s="20"/>
      <c r="K324" s="20"/>
      <c r="L324" s="20"/>
      <c r="M324" s="20"/>
      <c r="N324" s="81"/>
      <c r="O324" s="1"/>
      <c r="P324" s="1"/>
      <c r="Q324" s="1"/>
      <c r="R324" s="1"/>
    </row>
    <row r="325" spans="1:18" s="5" customFormat="1" ht="41.25" hidden="1" customHeight="1">
      <c r="A325" s="17" t="s">
        <v>396</v>
      </c>
      <c r="B325" s="17" t="s">
        <v>15</v>
      </c>
      <c r="C325" s="17" t="s">
        <v>395</v>
      </c>
      <c r="D325" s="17" t="s">
        <v>165</v>
      </c>
      <c r="E325" s="60" t="s">
        <v>394</v>
      </c>
      <c r="F325" s="52">
        <v>414</v>
      </c>
      <c r="G325" s="38">
        <v>51</v>
      </c>
      <c r="H325" s="17" t="s">
        <v>286</v>
      </c>
      <c r="I325" s="17"/>
      <c r="J325" s="20"/>
      <c r="K325" s="20"/>
      <c r="L325" s="20"/>
      <c r="M325" s="20"/>
      <c r="N325" s="81"/>
      <c r="O325" s="1"/>
      <c r="P325" s="1"/>
      <c r="Q325" s="1"/>
      <c r="R325" s="1"/>
    </row>
    <row r="326" spans="1:18" s="5" customFormat="1" ht="41.25" hidden="1" customHeight="1">
      <c r="A326" s="17" t="s">
        <v>393</v>
      </c>
      <c r="B326" s="17" t="s">
        <v>15</v>
      </c>
      <c r="C326" s="17" t="s">
        <v>392</v>
      </c>
      <c r="D326" s="17" t="s">
        <v>40</v>
      </c>
      <c r="E326" s="60" t="s">
        <v>391</v>
      </c>
      <c r="F326" s="52">
        <v>2529</v>
      </c>
      <c r="G326" s="38">
        <v>1092</v>
      </c>
      <c r="H326" s="17" t="s">
        <v>1616</v>
      </c>
      <c r="I326" s="17"/>
      <c r="J326" s="20" t="s">
        <v>39</v>
      </c>
      <c r="K326" s="20" t="s">
        <v>390</v>
      </c>
      <c r="L326" s="20" t="s">
        <v>389</v>
      </c>
      <c r="M326" s="20"/>
      <c r="N326" s="81"/>
      <c r="O326" s="1"/>
      <c r="P326" s="1"/>
      <c r="Q326" s="1"/>
      <c r="R326" s="1"/>
    </row>
    <row r="327" spans="1:18" s="5" customFormat="1" ht="41.25" hidden="1" customHeight="1">
      <c r="A327" s="17" t="s">
        <v>388</v>
      </c>
      <c r="B327" s="17" t="s">
        <v>15</v>
      </c>
      <c r="C327" s="17" t="s">
        <v>387</v>
      </c>
      <c r="D327" s="17" t="s">
        <v>386</v>
      </c>
      <c r="E327" s="60" t="s">
        <v>385</v>
      </c>
      <c r="F327" s="52">
        <v>53</v>
      </c>
      <c r="G327" s="38">
        <v>16</v>
      </c>
      <c r="H327" s="17" t="s">
        <v>384</v>
      </c>
      <c r="I327" s="17"/>
      <c r="J327" s="20"/>
      <c r="K327" s="20"/>
      <c r="L327" s="20"/>
      <c r="M327" s="20"/>
      <c r="N327" s="81"/>
      <c r="O327" s="1"/>
      <c r="P327" s="1"/>
      <c r="Q327" s="1"/>
      <c r="R327" s="1"/>
    </row>
    <row r="328" spans="1:18" s="5" customFormat="1" ht="41.25" hidden="1" customHeight="1">
      <c r="A328" s="17" t="s">
        <v>383</v>
      </c>
      <c r="B328" s="17" t="s">
        <v>15</v>
      </c>
      <c r="C328" s="17" t="s">
        <v>382</v>
      </c>
      <c r="D328" s="17" t="s">
        <v>13</v>
      </c>
      <c r="E328" s="60" t="s">
        <v>381</v>
      </c>
      <c r="F328" s="52">
        <v>261</v>
      </c>
      <c r="G328" s="38">
        <v>178</v>
      </c>
      <c r="H328" s="17" t="s">
        <v>286</v>
      </c>
      <c r="I328" s="17"/>
      <c r="J328" s="20"/>
      <c r="K328" s="20"/>
      <c r="L328" s="20"/>
      <c r="M328" s="20"/>
      <c r="N328" s="81"/>
      <c r="O328" s="1"/>
      <c r="P328" s="1"/>
      <c r="Q328" s="1"/>
      <c r="R328" s="1"/>
    </row>
    <row r="329" spans="1:18" s="5" customFormat="1" ht="41.25" hidden="1" customHeight="1">
      <c r="A329" s="17" t="s">
        <v>380</v>
      </c>
      <c r="B329" s="17" t="s">
        <v>15</v>
      </c>
      <c r="C329" s="17" t="s">
        <v>379</v>
      </c>
      <c r="D329" s="17" t="s">
        <v>40</v>
      </c>
      <c r="E329" s="60" t="s">
        <v>378</v>
      </c>
      <c r="F329" s="52">
        <v>1251</v>
      </c>
      <c r="G329" s="38">
        <v>592</v>
      </c>
      <c r="H329" s="17" t="s">
        <v>1542</v>
      </c>
      <c r="I329" s="17"/>
      <c r="J329" s="20"/>
      <c r="K329" s="20"/>
      <c r="L329" s="20"/>
      <c r="M329" s="20"/>
      <c r="N329" s="81"/>
      <c r="O329" s="1"/>
      <c r="P329" s="1"/>
      <c r="Q329" s="1"/>
      <c r="R329" s="1"/>
    </row>
    <row r="330" spans="1:18" s="5" customFormat="1" ht="41.25" hidden="1" customHeight="1">
      <c r="A330" s="17" t="s">
        <v>377</v>
      </c>
      <c r="B330" s="17" t="s">
        <v>15</v>
      </c>
      <c r="C330" s="17" t="s">
        <v>376</v>
      </c>
      <c r="D330" s="17" t="s">
        <v>13</v>
      </c>
      <c r="E330" s="60" t="s">
        <v>375</v>
      </c>
      <c r="F330" s="52">
        <v>2318</v>
      </c>
      <c r="G330" s="38">
        <v>1322</v>
      </c>
      <c r="H330" s="17" t="s">
        <v>253</v>
      </c>
      <c r="I330" s="17"/>
      <c r="J330" s="20"/>
      <c r="K330" s="20"/>
      <c r="L330" s="20"/>
      <c r="M330" s="20"/>
      <c r="N330" s="81"/>
      <c r="O330" s="1"/>
      <c r="P330" s="1"/>
      <c r="Q330" s="1"/>
      <c r="R330" s="1"/>
    </row>
    <row r="331" spans="1:18" s="5" customFormat="1" ht="41.25" hidden="1" customHeight="1">
      <c r="A331" s="17" t="s">
        <v>374</v>
      </c>
      <c r="B331" s="17" t="s">
        <v>15</v>
      </c>
      <c r="C331" s="17" t="s">
        <v>373</v>
      </c>
      <c r="D331" s="17" t="s">
        <v>165</v>
      </c>
      <c r="E331" s="60" t="s">
        <v>372</v>
      </c>
      <c r="F331" s="52">
        <v>3875</v>
      </c>
      <c r="G331" s="38">
        <v>451</v>
      </c>
      <c r="H331" s="17" t="s">
        <v>163</v>
      </c>
      <c r="I331" s="17" t="s">
        <v>162</v>
      </c>
      <c r="J331" s="20"/>
      <c r="K331" s="20"/>
      <c r="L331" s="20"/>
      <c r="M331" s="20"/>
      <c r="N331" s="81"/>
      <c r="O331" s="1"/>
      <c r="P331" s="1"/>
      <c r="Q331" s="1"/>
      <c r="R331" s="1"/>
    </row>
    <row r="332" spans="1:18" s="5" customFormat="1" ht="41.25" hidden="1" customHeight="1">
      <c r="A332" s="17"/>
      <c r="B332" s="17"/>
      <c r="C332" s="17"/>
      <c r="D332" s="17"/>
      <c r="E332" s="60" t="s">
        <v>371</v>
      </c>
      <c r="F332" s="52">
        <v>3875</v>
      </c>
      <c r="G332" s="38">
        <v>18</v>
      </c>
      <c r="H332" s="17" t="s">
        <v>163</v>
      </c>
      <c r="I332" s="17"/>
      <c r="J332" s="20"/>
      <c r="K332" s="20"/>
      <c r="L332" s="20"/>
      <c r="M332" s="20"/>
      <c r="N332" s="81"/>
      <c r="O332" s="1"/>
      <c r="P332" s="1"/>
      <c r="Q332" s="1"/>
      <c r="R332" s="1"/>
    </row>
    <row r="333" spans="1:18" s="5" customFormat="1" ht="41.25" hidden="1" customHeight="1">
      <c r="A333" s="17" t="s">
        <v>370</v>
      </c>
      <c r="B333" s="17" t="s">
        <v>15</v>
      </c>
      <c r="C333" s="17" t="s">
        <v>369</v>
      </c>
      <c r="D333" s="17" t="s">
        <v>13</v>
      </c>
      <c r="E333" s="60" t="s">
        <v>368</v>
      </c>
      <c r="F333" s="52">
        <v>15530</v>
      </c>
      <c r="G333" s="38">
        <v>280</v>
      </c>
      <c r="H333" s="17" t="s">
        <v>253</v>
      </c>
      <c r="I333" s="17" t="s">
        <v>67</v>
      </c>
      <c r="J333" s="20"/>
      <c r="K333" s="20"/>
      <c r="L333" s="20"/>
      <c r="M333" s="20"/>
      <c r="N333" s="81"/>
      <c r="O333" s="1"/>
      <c r="P333" s="1"/>
      <c r="Q333" s="1"/>
      <c r="R333" s="1"/>
    </row>
    <row r="334" spans="1:18" s="5" customFormat="1" ht="41.25" hidden="1" customHeight="1">
      <c r="A334" s="17"/>
      <c r="B334" s="17"/>
      <c r="C334" s="17"/>
      <c r="D334" s="17"/>
      <c r="E334" s="60" t="s">
        <v>367</v>
      </c>
      <c r="F334" s="52">
        <v>15530</v>
      </c>
      <c r="G334" s="38">
        <v>477</v>
      </c>
      <c r="H334" s="17" t="s">
        <v>253</v>
      </c>
      <c r="I334" s="17"/>
      <c r="J334" s="20"/>
      <c r="K334" s="20"/>
      <c r="L334" s="20"/>
      <c r="M334" s="20"/>
      <c r="N334" s="81"/>
      <c r="O334" s="1"/>
      <c r="P334" s="1"/>
      <c r="Q334" s="1"/>
      <c r="R334" s="1"/>
    </row>
    <row r="335" spans="1:18" s="5" customFormat="1" ht="41.25" hidden="1" customHeight="1">
      <c r="A335" s="17" t="s">
        <v>366</v>
      </c>
      <c r="B335" s="17" t="s">
        <v>15</v>
      </c>
      <c r="C335" s="17" t="s">
        <v>365</v>
      </c>
      <c r="D335" s="17" t="s">
        <v>165</v>
      </c>
      <c r="E335" s="60" t="s">
        <v>364</v>
      </c>
      <c r="F335" s="52">
        <v>76</v>
      </c>
      <c r="G335" s="38">
        <v>76</v>
      </c>
      <c r="H335" s="17" t="s">
        <v>163</v>
      </c>
      <c r="I335" s="17" t="s">
        <v>162</v>
      </c>
      <c r="J335" s="20"/>
      <c r="K335" s="20"/>
      <c r="L335" s="20"/>
      <c r="M335" s="20"/>
      <c r="N335" s="81"/>
      <c r="O335" s="1"/>
      <c r="P335" s="1"/>
      <c r="Q335" s="1"/>
      <c r="R335" s="1"/>
    </row>
    <row r="336" spans="1:18" s="5" customFormat="1" ht="41.25" hidden="1" customHeight="1">
      <c r="A336" s="17" t="s">
        <v>363</v>
      </c>
      <c r="B336" s="17" t="s">
        <v>15</v>
      </c>
      <c r="C336" s="17" t="s">
        <v>1516</v>
      </c>
      <c r="D336" s="17" t="s">
        <v>17</v>
      </c>
      <c r="E336" s="60" t="s">
        <v>362</v>
      </c>
      <c r="F336" s="52">
        <v>10150</v>
      </c>
      <c r="G336" s="38">
        <v>9177</v>
      </c>
      <c r="H336" s="17" t="s">
        <v>286</v>
      </c>
      <c r="I336" s="17"/>
      <c r="J336" s="20"/>
      <c r="K336" s="20"/>
      <c r="L336" s="20"/>
      <c r="M336" s="20"/>
      <c r="N336" s="81"/>
      <c r="O336" s="1"/>
      <c r="P336" s="1"/>
      <c r="Q336" s="1"/>
      <c r="R336" s="1"/>
    </row>
    <row r="337" spans="1:18" s="5" customFormat="1" ht="41.25" hidden="1" customHeight="1">
      <c r="A337" s="17" t="s">
        <v>361</v>
      </c>
      <c r="B337" s="17" t="s">
        <v>15</v>
      </c>
      <c r="C337" s="17" t="s">
        <v>360</v>
      </c>
      <c r="D337" s="17" t="s">
        <v>13</v>
      </c>
      <c r="E337" s="60" t="s">
        <v>359</v>
      </c>
      <c r="F337" s="52">
        <v>23</v>
      </c>
      <c r="G337" s="38">
        <v>23</v>
      </c>
      <c r="H337" s="17" t="s">
        <v>253</v>
      </c>
      <c r="I337" s="17"/>
      <c r="J337" s="20"/>
      <c r="K337" s="20"/>
      <c r="L337" s="20"/>
      <c r="M337" s="20"/>
      <c r="N337" s="81"/>
      <c r="O337" s="1"/>
      <c r="P337" s="1"/>
      <c r="Q337" s="1"/>
      <c r="R337" s="1"/>
    </row>
    <row r="338" spans="1:18" s="5" customFormat="1" ht="41.25" hidden="1" customHeight="1">
      <c r="A338" s="17" t="s">
        <v>358</v>
      </c>
      <c r="B338" s="17" t="s">
        <v>15</v>
      </c>
      <c r="C338" s="17" t="s">
        <v>357</v>
      </c>
      <c r="D338" s="17" t="s">
        <v>13</v>
      </c>
      <c r="E338" s="60" t="s">
        <v>356</v>
      </c>
      <c r="F338" s="52">
        <v>6</v>
      </c>
      <c r="G338" s="38">
        <v>6</v>
      </c>
      <c r="H338" s="17" t="s">
        <v>253</v>
      </c>
      <c r="I338" s="17"/>
      <c r="J338" s="20"/>
      <c r="K338" s="20"/>
      <c r="L338" s="20"/>
      <c r="M338" s="20"/>
      <c r="N338" s="81"/>
      <c r="O338" s="1"/>
      <c r="P338" s="1"/>
      <c r="Q338" s="1"/>
      <c r="R338" s="1"/>
    </row>
    <row r="339" spans="1:18" s="5" customFormat="1" ht="41.25" hidden="1" customHeight="1">
      <c r="A339" s="17" t="s">
        <v>354</v>
      </c>
      <c r="B339" s="17" t="s">
        <v>15</v>
      </c>
      <c r="C339" s="17" t="s">
        <v>353</v>
      </c>
      <c r="D339" s="17" t="s">
        <v>17</v>
      </c>
      <c r="E339" s="60" t="s">
        <v>352</v>
      </c>
      <c r="F339" s="52">
        <v>2311</v>
      </c>
      <c r="G339" s="38">
        <v>2311</v>
      </c>
      <c r="H339" s="17" t="s">
        <v>351</v>
      </c>
      <c r="I339" s="17"/>
      <c r="J339" s="20"/>
      <c r="K339" s="20"/>
      <c r="L339" s="20"/>
      <c r="M339" s="20"/>
      <c r="N339" s="81"/>
      <c r="O339" s="1"/>
      <c r="P339" s="1"/>
      <c r="Q339" s="1"/>
      <c r="R339" s="1"/>
    </row>
    <row r="340" spans="1:18" s="5" customFormat="1" ht="41.25" hidden="1" customHeight="1">
      <c r="A340" s="17" t="s">
        <v>350</v>
      </c>
      <c r="B340" s="17" t="s">
        <v>15</v>
      </c>
      <c r="C340" s="17" t="s">
        <v>349</v>
      </c>
      <c r="D340" s="17" t="s">
        <v>13</v>
      </c>
      <c r="E340" s="60" t="s">
        <v>1331</v>
      </c>
      <c r="F340" s="52">
        <v>195</v>
      </c>
      <c r="G340" s="38">
        <v>192</v>
      </c>
      <c r="H340" s="17" t="s">
        <v>238</v>
      </c>
      <c r="I340" s="17"/>
      <c r="J340" s="20"/>
      <c r="K340" s="20"/>
      <c r="L340" s="20"/>
      <c r="M340" s="20"/>
      <c r="N340" s="81"/>
      <c r="O340" s="1"/>
      <c r="P340" s="1"/>
      <c r="Q340" s="1"/>
      <c r="R340" s="1"/>
    </row>
    <row r="341" spans="1:18" s="5" customFormat="1" ht="41.25" hidden="1" customHeight="1">
      <c r="A341" s="17" t="s">
        <v>348</v>
      </c>
      <c r="B341" s="17" t="s">
        <v>15</v>
      </c>
      <c r="C341" s="17" t="s">
        <v>347</v>
      </c>
      <c r="D341" s="17" t="s">
        <v>250</v>
      </c>
      <c r="E341" s="60" t="s">
        <v>346</v>
      </c>
      <c r="F341" s="52">
        <v>777</v>
      </c>
      <c r="G341" s="38">
        <v>17</v>
      </c>
      <c r="H341" s="17" t="s">
        <v>238</v>
      </c>
      <c r="I341" s="17"/>
      <c r="J341" s="20"/>
      <c r="K341" s="20"/>
      <c r="L341" s="20"/>
      <c r="M341" s="20"/>
      <c r="N341" s="81"/>
      <c r="O341" s="1"/>
      <c r="P341" s="1"/>
      <c r="Q341" s="1"/>
      <c r="R341" s="1"/>
    </row>
    <row r="342" spans="1:18" s="5" customFormat="1" ht="41.25" hidden="1" customHeight="1">
      <c r="A342" s="17" t="s">
        <v>345</v>
      </c>
      <c r="B342" s="17" t="s">
        <v>15</v>
      </c>
      <c r="C342" s="17" t="s">
        <v>344</v>
      </c>
      <c r="D342" s="17" t="s">
        <v>240</v>
      </c>
      <c r="E342" s="60" t="s">
        <v>343</v>
      </c>
      <c r="F342" s="52">
        <v>2377</v>
      </c>
      <c r="G342" s="38">
        <v>77</v>
      </c>
      <c r="H342" s="17" t="s">
        <v>238</v>
      </c>
      <c r="I342" s="17"/>
      <c r="J342" s="20"/>
      <c r="K342" s="20"/>
      <c r="L342" s="20"/>
      <c r="M342" s="20"/>
      <c r="N342" s="81"/>
      <c r="O342" s="1"/>
      <c r="P342" s="1"/>
      <c r="Q342" s="1"/>
      <c r="R342" s="1"/>
    </row>
    <row r="343" spans="1:18" s="5" customFormat="1" ht="41.25" hidden="1" customHeight="1">
      <c r="A343" s="17" t="s">
        <v>342</v>
      </c>
      <c r="B343" s="17" t="s">
        <v>15</v>
      </c>
      <c r="C343" s="17" t="s">
        <v>341</v>
      </c>
      <c r="D343" s="17" t="s">
        <v>40</v>
      </c>
      <c r="E343" s="60" t="s">
        <v>340</v>
      </c>
      <c r="F343" s="52">
        <v>76</v>
      </c>
      <c r="G343" s="38">
        <v>76</v>
      </c>
      <c r="H343" s="17" t="s">
        <v>325</v>
      </c>
      <c r="I343" s="17" t="s">
        <v>1520</v>
      </c>
      <c r="J343" s="20" t="s">
        <v>323</v>
      </c>
      <c r="K343" s="20" t="s">
        <v>322</v>
      </c>
      <c r="L343" s="20" t="s">
        <v>339</v>
      </c>
      <c r="M343" s="20"/>
      <c r="N343" s="81"/>
      <c r="O343" s="1"/>
      <c r="P343" s="1"/>
      <c r="Q343" s="1"/>
      <c r="R343" s="1"/>
    </row>
    <row r="344" spans="1:18" s="5" customFormat="1" ht="41.25" hidden="1" customHeight="1">
      <c r="A344" s="17" t="s">
        <v>338</v>
      </c>
      <c r="B344" s="17" t="s">
        <v>15</v>
      </c>
      <c r="C344" s="17" t="s">
        <v>337</v>
      </c>
      <c r="D344" s="17" t="s">
        <v>40</v>
      </c>
      <c r="E344" s="60" t="s">
        <v>336</v>
      </c>
      <c r="F344" s="52">
        <v>1392</v>
      </c>
      <c r="G344" s="38">
        <v>76</v>
      </c>
      <c r="H344" s="17" t="s">
        <v>1617</v>
      </c>
      <c r="I344" s="17"/>
      <c r="J344" s="20" t="s">
        <v>37</v>
      </c>
      <c r="K344" s="20" t="s">
        <v>335</v>
      </c>
      <c r="L344" s="20" t="s">
        <v>334</v>
      </c>
      <c r="M344" s="20"/>
      <c r="N344" s="81"/>
      <c r="O344" s="1"/>
      <c r="P344" s="1"/>
      <c r="Q344" s="1"/>
      <c r="R344" s="1"/>
    </row>
    <row r="345" spans="1:18" s="5" customFormat="1" ht="41.25" hidden="1" customHeight="1">
      <c r="A345" s="17" t="s">
        <v>333</v>
      </c>
      <c r="B345" s="17" t="s">
        <v>15</v>
      </c>
      <c r="C345" s="17" t="s">
        <v>332</v>
      </c>
      <c r="D345" s="17" t="s">
        <v>40</v>
      </c>
      <c r="E345" s="60" t="s">
        <v>331</v>
      </c>
      <c r="F345" s="52">
        <v>1788</v>
      </c>
      <c r="G345" s="38">
        <v>99</v>
      </c>
      <c r="H345" s="17" t="s">
        <v>1618</v>
      </c>
      <c r="I345" s="17"/>
      <c r="J345" s="20" t="s">
        <v>39</v>
      </c>
      <c r="K345" s="20" t="s">
        <v>330</v>
      </c>
      <c r="L345" s="20" t="s">
        <v>329</v>
      </c>
      <c r="M345" s="20"/>
      <c r="N345" s="81"/>
      <c r="O345" s="1"/>
      <c r="P345" s="1"/>
      <c r="Q345" s="1"/>
      <c r="R345" s="1"/>
    </row>
    <row r="346" spans="1:18" s="5" customFormat="1" ht="41.25" hidden="1" customHeight="1">
      <c r="A346" s="17" t="s">
        <v>328</v>
      </c>
      <c r="B346" s="17" t="s">
        <v>15</v>
      </c>
      <c r="C346" s="17" t="s">
        <v>327</v>
      </c>
      <c r="D346" s="17" t="s">
        <v>40</v>
      </c>
      <c r="E346" s="60" t="s">
        <v>326</v>
      </c>
      <c r="F346" s="52">
        <v>294</v>
      </c>
      <c r="G346" s="38">
        <v>294</v>
      </c>
      <c r="H346" s="17" t="s">
        <v>325</v>
      </c>
      <c r="I346" s="17" t="s">
        <v>324</v>
      </c>
      <c r="J346" s="20" t="s">
        <v>323</v>
      </c>
      <c r="K346" s="20" t="s">
        <v>322</v>
      </c>
      <c r="L346" s="20" t="s">
        <v>321</v>
      </c>
      <c r="M346" s="20"/>
      <c r="N346" s="81"/>
      <c r="O346" s="1"/>
      <c r="P346" s="1"/>
      <c r="Q346" s="1"/>
      <c r="R346" s="1"/>
    </row>
    <row r="347" spans="1:18" s="5" customFormat="1" ht="41.25" hidden="1" customHeight="1">
      <c r="A347" s="17" t="s">
        <v>320</v>
      </c>
      <c r="B347" s="17" t="s">
        <v>15</v>
      </c>
      <c r="C347" s="17" t="s">
        <v>319</v>
      </c>
      <c r="D347" s="17" t="s">
        <v>40</v>
      </c>
      <c r="E347" s="60" t="s">
        <v>318</v>
      </c>
      <c r="F347" s="52">
        <v>1921</v>
      </c>
      <c r="G347" s="38">
        <v>1041</v>
      </c>
      <c r="H347" s="17" t="s">
        <v>1619</v>
      </c>
      <c r="I347" s="17"/>
      <c r="J347" s="20" t="s">
        <v>37</v>
      </c>
      <c r="K347" s="20" t="s">
        <v>66</v>
      </c>
      <c r="L347" s="20" t="s">
        <v>314</v>
      </c>
      <c r="M347" s="20"/>
      <c r="N347" s="81"/>
      <c r="O347" s="1"/>
      <c r="P347" s="1"/>
      <c r="Q347" s="1"/>
      <c r="R347" s="1"/>
    </row>
    <row r="348" spans="1:18" s="5" customFormat="1" ht="41.25" hidden="1" customHeight="1">
      <c r="A348" s="17" t="s">
        <v>317</v>
      </c>
      <c r="B348" s="17" t="s">
        <v>15</v>
      </c>
      <c r="C348" s="17" t="s">
        <v>316</v>
      </c>
      <c r="D348" s="17" t="s">
        <v>40</v>
      </c>
      <c r="E348" s="60" t="s">
        <v>315</v>
      </c>
      <c r="F348" s="52">
        <v>2000</v>
      </c>
      <c r="G348" s="38">
        <v>37</v>
      </c>
      <c r="H348" s="17" t="s">
        <v>1619</v>
      </c>
      <c r="I348" s="17"/>
      <c r="J348" s="20" t="s">
        <v>37</v>
      </c>
      <c r="K348" s="20" t="s">
        <v>66</v>
      </c>
      <c r="L348" s="20" t="s">
        <v>314</v>
      </c>
      <c r="M348" s="20"/>
      <c r="N348" s="81"/>
      <c r="O348" s="1"/>
      <c r="P348" s="1"/>
      <c r="Q348" s="1"/>
      <c r="R348" s="1"/>
    </row>
    <row r="349" spans="1:18" s="5" customFormat="1" ht="41.25" hidden="1" customHeight="1">
      <c r="A349" s="17" t="s">
        <v>313</v>
      </c>
      <c r="B349" s="17" t="s">
        <v>15</v>
      </c>
      <c r="C349" s="17" t="s">
        <v>312</v>
      </c>
      <c r="D349" s="17" t="s">
        <v>165</v>
      </c>
      <c r="E349" s="60" t="s">
        <v>311</v>
      </c>
      <c r="F349" s="52">
        <v>264</v>
      </c>
      <c r="G349" s="38">
        <v>86</v>
      </c>
      <c r="H349" s="17" t="s">
        <v>286</v>
      </c>
      <c r="I349" s="17"/>
      <c r="J349" s="20"/>
      <c r="K349" s="20"/>
      <c r="L349" s="20"/>
      <c r="M349" s="20"/>
      <c r="N349" s="81"/>
      <c r="O349" s="1"/>
      <c r="P349" s="1"/>
      <c r="Q349" s="1"/>
      <c r="R349" s="1"/>
    </row>
    <row r="350" spans="1:18" s="5" customFormat="1" ht="41.25" hidden="1" customHeight="1">
      <c r="A350" s="17" t="s">
        <v>310</v>
      </c>
      <c r="B350" s="17" t="s">
        <v>15</v>
      </c>
      <c r="C350" s="17" t="s">
        <v>309</v>
      </c>
      <c r="D350" s="17" t="s">
        <v>13</v>
      </c>
      <c r="E350" s="60" t="s">
        <v>308</v>
      </c>
      <c r="F350" s="52">
        <v>655</v>
      </c>
      <c r="G350" s="38">
        <v>220</v>
      </c>
      <c r="H350" s="17" t="s">
        <v>286</v>
      </c>
      <c r="I350" s="17"/>
      <c r="J350" s="20"/>
      <c r="K350" s="20"/>
      <c r="L350" s="20"/>
      <c r="M350" s="20"/>
      <c r="N350" s="81"/>
      <c r="O350" s="1"/>
      <c r="P350" s="1"/>
      <c r="Q350" s="1"/>
      <c r="R350" s="1"/>
    </row>
    <row r="351" spans="1:18" s="5" customFormat="1" ht="41.25" hidden="1" customHeight="1">
      <c r="A351" s="17" t="s">
        <v>307</v>
      </c>
      <c r="B351" s="17" t="s">
        <v>15</v>
      </c>
      <c r="C351" s="17" t="s">
        <v>306</v>
      </c>
      <c r="D351" s="17" t="s">
        <v>13</v>
      </c>
      <c r="E351" s="60" t="s">
        <v>305</v>
      </c>
      <c r="F351" s="52">
        <v>2231</v>
      </c>
      <c r="G351" s="38">
        <v>2165</v>
      </c>
      <c r="H351" s="17" t="s">
        <v>286</v>
      </c>
      <c r="I351" s="17"/>
      <c r="J351" s="20"/>
      <c r="K351" s="20"/>
      <c r="L351" s="20"/>
      <c r="M351" s="20"/>
      <c r="N351" s="81"/>
      <c r="O351" s="1"/>
      <c r="P351" s="1"/>
      <c r="Q351" s="1"/>
      <c r="R351" s="1"/>
    </row>
    <row r="352" spans="1:18" s="5" customFormat="1" ht="41.25" hidden="1" customHeight="1">
      <c r="A352" s="17" t="s">
        <v>304</v>
      </c>
      <c r="B352" s="17" t="s">
        <v>15</v>
      </c>
      <c r="C352" s="17" t="s">
        <v>303</v>
      </c>
      <c r="D352" s="17" t="s">
        <v>165</v>
      </c>
      <c r="E352" s="60" t="s">
        <v>302</v>
      </c>
      <c r="F352" s="52">
        <v>737</v>
      </c>
      <c r="G352" s="38">
        <v>79</v>
      </c>
      <c r="H352" s="17" t="s">
        <v>286</v>
      </c>
      <c r="I352" s="17"/>
      <c r="J352" s="20"/>
      <c r="K352" s="20"/>
      <c r="L352" s="20"/>
      <c r="M352" s="20"/>
      <c r="N352" s="81"/>
      <c r="O352" s="1"/>
      <c r="P352" s="1"/>
      <c r="Q352" s="1"/>
      <c r="R352" s="1"/>
    </row>
    <row r="353" spans="1:18" s="5" customFormat="1" ht="41.25" hidden="1" customHeight="1">
      <c r="A353" s="17" t="s">
        <v>301</v>
      </c>
      <c r="B353" s="17" t="s">
        <v>15</v>
      </c>
      <c r="C353" s="17" t="s">
        <v>300</v>
      </c>
      <c r="D353" s="17" t="s">
        <v>38</v>
      </c>
      <c r="E353" s="60" t="s">
        <v>290</v>
      </c>
      <c r="F353" s="52">
        <v>1057</v>
      </c>
      <c r="G353" s="38">
        <v>252</v>
      </c>
      <c r="H353" s="17" t="s">
        <v>1543</v>
      </c>
      <c r="I353" s="17"/>
      <c r="J353" s="20" t="s">
        <v>37</v>
      </c>
      <c r="K353" s="20" t="s">
        <v>200</v>
      </c>
      <c r="L353" s="20" t="s">
        <v>299</v>
      </c>
      <c r="M353" s="20"/>
      <c r="N353" s="81"/>
      <c r="O353" s="1"/>
      <c r="P353" s="1"/>
      <c r="Q353" s="1"/>
      <c r="R353" s="1"/>
    </row>
    <row r="354" spans="1:18" s="5" customFormat="1" ht="41.25" hidden="1" customHeight="1">
      <c r="A354" s="17" t="s">
        <v>298</v>
      </c>
      <c r="B354" s="17" t="s">
        <v>15</v>
      </c>
      <c r="C354" s="17" t="s">
        <v>297</v>
      </c>
      <c r="D354" s="17" t="s">
        <v>13</v>
      </c>
      <c r="E354" s="60" t="s">
        <v>296</v>
      </c>
      <c r="F354" s="52">
        <v>344</v>
      </c>
      <c r="G354" s="38">
        <v>298</v>
      </c>
      <c r="H354" s="17" t="s">
        <v>253</v>
      </c>
      <c r="I354" s="17"/>
      <c r="J354" s="20"/>
      <c r="K354" s="20"/>
      <c r="L354" s="20"/>
      <c r="M354" s="20"/>
      <c r="N354" s="81"/>
      <c r="O354" s="1"/>
      <c r="P354" s="1"/>
      <c r="Q354" s="1"/>
      <c r="R354" s="1"/>
    </row>
    <row r="355" spans="1:18" s="5" customFormat="1" ht="41.25" hidden="1" customHeight="1">
      <c r="A355" s="17" t="s">
        <v>295</v>
      </c>
      <c r="B355" s="17" t="s">
        <v>15</v>
      </c>
      <c r="C355" s="17" t="s">
        <v>294</v>
      </c>
      <c r="D355" s="17" t="s">
        <v>13</v>
      </c>
      <c r="E355" s="60" t="s">
        <v>293</v>
      </c>
      <c r="F355" s="52">
        <v>456</v>
      </c>
      <c r="G355" s="38">
        <v>456</v>
      </c>
      <c r="H355" s="17" t="s">
        <v>259</v>
      </c>
      <c r="I355" s="17"/>
      <c r="J355" s="20"/>
      <c r="K355" s="20"/>
      <c r="L355" s="20"/>
      <c r="M355" s="20"/>
      <c r="N355" s="81"/>
      <c r="O355" s="1"/>
      <c r="P355" s="1"/>
      <c r="Q355" s="1"/>
      <c r="R355" s="1"/>
    </row>
    <row r="356" spans="1:18" s="5" customFormat="1" ht="41.25" hidden="1" customHeight="1">
      <c r="A356" s="17" t="s">
        <v>292</v>
      </c>
      <c r="B356" s="17" t="s">
        <v>15</v>
      </c>
      <c r="C356" s="17" t="s">
        <v>291</v>
      </c>
      <c r="D356" s="17" t="s">
        <v>13</v>
      </c>
      <c r="E356" s="60" t="s">
        <v>1523</v>
      </c>
      <c r="F356" s="52">
        <v>90</v>
      </c>
      <c r="G356" s="38">
        <v>48</v>
      </c>
      <c r="H356" s="17" t="s">
        <v>253</v>
      </c>
      <c r="I356" s="17"/>
      <c r="J356" s="20"/>
      <c r="K356" s="20"/>
      <c r="L356" s="20"/>
      <c r="M356" s="20"/>
      <c r="N356" s="81"/>
      <c r="O356" s="1"/>
      <c r="P356" s="1"/>
      <c r="Q356" s="1"/>
      <c r="R356" s="1"/>
    </row>
    <row r="357" spans="1:18" s="5" customFormat="1" ht="41.25" hidden="1" customHeight="1">
      <c r="A357" s="17" t="s">
        <v>289</v>
      </c>
      <c r="B357" s="17" t="s">
        <v>15</v>
      </c>
      <c r="C357" s="17" t="s">
        <v>288</v>
      </c>
      <c r="D357" s="17" t="s">
        <v>13</v>
      </c>
      <c r="E357" s="60" t="s">
        <v>287</v>
      </c>
      <c r="F357" s="52">
        <v>228</v>
      </c>
      <c r="G357" s="38">
        <v>133</v>
      </c>
      <c r="H357" s="17" t="s">
        <v>286</v>
      </c>
      <c r="I357" s="17"/>
      <c r="J357" s="20"/>
      <c r="K357" s="20"/>
      <c r="L357" s="20"/>
      <c r="M357" s="20"/>
      <c r="N357" s="81"/>
      <c r="O357" s="1"/>
      <c r="P357" s="1"/>
      <c r="Q357" s="1"/>
      <c r="R357" s="1"/>
    </row>
    <row r="358" spans="1:18" s="5" customFormat="1" ht="41.25" hidden="1" customHeight="1">
      <c r="A358" s="17" t="s">
        <v>285</v>
      </c>
      <c r="B358" s="17" t="s">
        <v>15</v>
      </c>
      <c r="C358" s="17" t="s">
        <v>284</v>
      </c>
      <c r="D358" s="17" t="s">
        <v>245</v>
      </c>
      <c r="E358" s="60" t="s">
        <v>283</v>
      </c>
      <c r="F358" s="52">
        <v>44</v>
      </c>
      <c r="G358" s="38">
        <v>26</v>
      </c>
      <c r="H358" s="17" t="s">
        <v>1620</v>
      </c>
      <c r="I358" s="17"/>
      <c r="J358" s="20"/>
      <c r="K358" s="20"/>
      <c r="L358" s="20"/>
      <c r="M358" s="20"/>
      <c r="N358" s="81"/>
      <c r="O358" s="1"/>
      <c r="P358" s="1"/>
      <c r="Q358" s="1"/>
      <c r="R358" s="1"/>
    </row>
    <row r="359" spans="1:18" s="5" customFormat="1" ht="41.25" hidden="1" customHeight="1">
      <c r="A359" s="17" t="s">
        <v>282</v>
      </c>
      <c r="B359" s="17" t="s">
        <v>15</v>
      </c>
      <c r="C359" s="17" t="s">
        <v>281</v>
      </c>
      <c r="D359" s="17" t="s">
        <v>280</v>
      </c>
      <c r="E359" s="60" t="s">
        <v>279</v>
      </c>
      <c r="F359" s="52">
        <v>187</v>
      </c>
      <c r="G359" s="38">
        <v>89</v>
      </c>
      <c r="H359" s="17" t="s">
        <v>278</v>
      </c>
      <c r="I359" s="17"/>
      <c r="J359" s="20"/>
      <c r="K359" s="20"/>
      <c r="L359" s="20"/>
      <c r="M359" s="20"/>
      <c r="N359" s="81"/>
      <c r="O359" s="1"/>
      <c r="P359" s="1"/>
      <c r="Q359" s="1"/>
      <c r="R359" s="1"/>
    </row>
    <row r="360" spans="1:18" s="5" customFormat="1" ht="41.25" customHeight="1">
      <c r="A360" s="17" t="s">
        <v>1684</v>
      </c>
      <c r="B360" s="17" t="s">
        <v>15</v>
      </c>
      <c r="C360" s="17" t="s">
        <v>276</v>
      </c>
      <c r="D360" s="17" t="s">
        <v>275</v>
      </c>
      <c r="E360" s="63" t="s">
        <v>274</v>
      </c>
      <c r="F360" s="53">
        <v>256</v>
      </c>
      <c r="G360" s="44">
        <v>46</v>
      </c>
      <c r="H360" s="17" t="s">
        <v>1813</v>
      </c>
      <c r="I360" s="17" t="s">
        <v>1848</v>
      </c>
      <c r="J360" s="20"/>
      <c r="K360" s="20"/>
      <c r="L360" s="20"/>
      <c r="M360" s="20"/>
      <c r="N360" s="81"/>
      <c r="O360" s="1"/>
      <c r="P360" s="1"/>
      <c r="Q360" s="1"/>
      <c r="R360" s="1"/>
    </row>
    <row r="361" spans="1:18" s="5" customFormat="1" ht="41.25" hidden="1" customHeight="1">
      <c r="A361" s="17" t="s">
        <v>273</v>
      </c>
      <c r="B361" s="17" t="s">
        <v>15</v>
      </c>
      <c r="C361" s="17" t="s">
        <v>272</v>
      </c>
      <c r="D361" s="17" t="s">
        <v>13</v>
      </c>
      <c r="E361" s="60"/>
      <c r="F361" s="52">
        <v>1110</v>
      </c>
      <c r="G361" s="38">
        <v>663</v>
      </c>
      <c r="H361" s="17" t="s">
        <v>253</v>
      </c>
      <c r="I361" s="17"/>
      <c r="J361" s="20"/>
      <c r="K361" s="20"/>
      <c r="L361" s="20"/>
      <c r="M361" s="20"/>
      <c r="N361" s="81"/>
      <c r="O361" s="1"/>
      <c r="P361" s="1"/>
      <c r="Q361" s="1"/>
      <c r="R361" s="1"/>
    </row>
    <row r="362" spans="1:18" s="5" customFormat="1" ht="41.25" customHeight="1">
      <c r="A362" s="17" t="s">
        <v>1685</v>
      </c>
      <c r="B362" s="17" t="s">
        <v>15</v>
      </c>
      <c r="C362" s="17" t="s">
        <v>271</v>
      </c>
      <c r="D362" s="17" t="s">
        <v>38</v>
      </c>
      <c r="E362" s="63" t="s">
        <v>270</v>
      </c>
      <c r="F362" s="53">
        <v>941</v>
      </c>
      <c r="G362" s="44">
        <v>190</v>
      </c>
      <c r="H362" s="17" t="s">
        <v>1813</v>
      </c>
      <c r="I362" s="17" t="s">
        <v>1848</v>
      </c>
      <c r="J362" s="20"/>
      <c r="K362" s="20"/>
      <c r="L362" s="20"/>
      <c r="M362" s="20"/>
      <c r="N362" s="81"/>
      <c r="O362" s="1"/>
      <c r="P362" s="1"/>
      <c r="Q362" s="1"/>
      <c r="R362" s="1"/>
    </row>
    <row r="363" spans="1:18" s="5" customFormat="1" ht="41.25" hidden="1" customHeight="1">
      <c r="A363" s="17" t="s">
        <v>269</v>
      </c>
      <c r="B363" s="17" t="s">
        <v>15</v>
      </c>
      <c r="C363" s="17" t="s">
        <v>268</v>
      </c>
      <c r="D363" s="17" t="s">
        <v>165</v>
      </c>
      <c r="E363" s="60" t="s">
        <v>267</v>
      </c>
      <c r="F363" s="52">
        <v>2476</v>
      </c>
      <c r="G363" s="38">
        <v>61</v>
      </c>
      <c r="H363" s="19" t="s">
        <v>12</v>
      </c>
      <c r="I363" s="17"/>
      <c r="J363" s="20"/>
      <c r="K363" s="20"/>
      <c r="L363" s="20"/>
      <c r="M363" s="20"/>
      <c r="N363" s="81"/>
      <c r="O363" s="1"/>
      <c r="P363" s="1"/>
      <c r="Q363" s="1"/>
      <c r="R363" s="1"/>
    </row>
    <row r="364" spans="1:18" s="5" customFormat="1" ht="41.25" hidden="1" customHeight="1">
      <c r="A364" s="17" t="s">
        <v>266</v>
      </c>
      <c r="B364" s="17" t="s">
        <v>15</v>
      </c>
      <c r="C364" s="17" t="s">
        <v>265</v>
      </c>
      <c r="D364" s="17" t="s">
        <v>40</v>
      </c>
      <c r="E364" s="60" t="s">
        <v>264</v>
      </c>
      <c r="F364" s="52">
        <v>136</v>
      </c>
      <c r="G364" s="38">
        <v>136</v>
      </c>
      <c r="H364" s="17" t="s">
        <v>1621</v>
      </c>
      <c r="I364" s="17"/>
      <c r="J364" s="20"/>
      <c r="K364" s="20"/>
      <c r="L364" s="20"/>
      <c r="M364" s="20"/>
      <c r="N364" s="81"/>
      <c r="O364" s="1"/>
      <c r="P364" s="1"/>
      <c r="Q364" s="1"/>
      <c r="R364" s="1"/>
    </row>
    <row r="365" spans="1:18" s="5" customFormat="1" ht="41.25" customHeight="1">
      <c r="A365" s="17" t="s">
        <v>1686</v>
      </c>
      <c r="B365" s="17" t="s">
        <v>15</v>
      </c>
      <c r="C365" s="17" t="s">
        <v>1517</v>
      </c>
      <c r="D365" s="17" t="s">
        <v>13</v>
      </c>
      <c r="E365" s="63" t="s">
        <v>263</v>
      </c>
      <c r="F365" s="53">
        <v>188</v>
      </c>
      <c r="G365" s="44">
        <v>14</v>
      </c>
      <c r="H365" s="17" t="s">
        <v>1835</v>
      </c>
      <c r="I365" s="17" t="s">
        <v>1847</v>
      </c>
      <c r="J365" s="20"/>
      <c r="K365" s="20"/>
      <c r="L365" s="20"/>
      <c r="M365" s="20"/>
      <c r="N365" s="81"/>
      <c r="O365" s="1"/>
      <c r="P365" s="1"/>
      <c r="Q365" s="1"/>
      <c r="R365" s="1"/>
    </row>
    <row r="366" spans="1:18" s="5" customFormat="1" ht="41.25" hidden="1" customHeight="1">
      <c r="A366" s="17" t="s">
        <v>262</v>
      </c>
      <c r="B366" s="17" t="s">
        <v>15</v>
      </c>
      <c r="C366" s="17" t="s">
        <v>261</v>
      </c>
      <c r="D366" s="17" t="s">
        <v>13</v>
      </c>
      <c r="E366" s="60" t="s">
        <v>260</v>
      </c>
      <c r="F366" s="52">
        <v>89</v>
      </c>
      <c r="G366" s="38">
        <v>78</v>
      </c>
      <c r="H366" s="17" t="s">
        <v>259</v>
      </c>
      <c r="I366" s="17"/>
      <c r="J366" s="20"/>
      <c r="K366" s="20"/>
      <c r="L366" s="20"/>
      <c r="M366" s="20"/>
      <c r="N366" s="81"/>
      <c r="O366" s="1"/>
      <c r="P366" s="1"/>
      <c r="Q366" s="1"/>
      <c r="R366" s="1"/>
    </row>
    <row r="367" spans="1:18" s="5" customFormat="1" ht="41.25" customHeight="1">
      <c r="A367" s="17" t="s">
        <v>1687</v>
      </c>
      <c r="B367" s="17" t="s">
        <v>15</v>
      </c>
      <c r="C367" s="17" t="s">
        <v>258</v>
      </c>
      <c r="D367" s="17" t="s">
        <v>40</v>
      </c>
      <c r="E367" s="63" t="s">
        <v>257</v>
      </c>
      <c r="F367" s="53">
        <v>13</v>
      </c>
      <c r="G367" s="44">
        <v>13</v>
      </c>
      <c r="H367" s="17" t="s">
        <v>1836</v>
      </c>
      <c r="I367" s="17" t="s">
        <v>1847</v>
      </c>
      <c r="J367" s="20"/>
      <c r="K367" s="20"/>
      <c r="L367" s="20"/>
      <c r="M367" s="20"/>
      <c r="N367" s="81"/>
      <c r="O367" s="1"/>
      <c r="P367" s="1"/>
      <c r="Q367" s="1"/>
      <c r="R367" s="1"/>
    </row>
    <row r="368" spans="1:18" s="5" customFormat="1" ht="41.25" hidden="1" customHeight="1">
      <c r="A368" s="17" t="s">
        <v>256</v>
      </c>
      <c r="B368" s="17" t="s">
        <v>15</v>
      </c>
      <c r="C368" s="17" t="s">
        <v>255</v>
      </c>
      <c r="D368" s="17" t="s">
        <v>13</v>
      </c>
      <c r="E368" s="60" t="s">
        <v>254</v>
      </c>
      <c r="F368" s="52">
        <v>9405</v>
      </c>
      <c r="G368" s="38">
        <v>1095</v>
      </c>
      <c r="H368" s="17" t="s">
        <v>253</v>
      </c>
      <c r="I368" s="17"/>
      <c r="J368" s="20"/>
      <c r="K368" s="20"/>
      <c r="L368" s="20"/>
      <c r="M368" s="20"/>
      <c r="N368" s="81"/>
      <c r="O368" s="1"/>
      <c r="P368" s="1"/>
      <c r="Q368" s="1"/>
      <c r="R368" s="1"/>
    </row>
    <row r="369" spans="1:18" s="5" customFormat="1" ht="41.25" hidden="1" customHeight="1">
      <c r="A369" s="17" t="s">
        <v>252</v>
      </c>
      <c r="B369" s="17" t="s">
        <v>15</v>
      </c>
      <c r="C369" s="17" t="s">
        <v>251</v>
      </c>
      <c r="D369" s="17" t="s">
        <v>250</v>
      </c>
      <c r="E369" s="60" t="s">
        <v>249</v>
      </c>
      <c r="F369" s="52">
        <v>247</v>
      </c>
      <c r="G369" s="38">
        <v>15</v>
      </c>
      <c r="H369" s="17" t="s">
        <v>1332</v>
      </c>
      <c r="I369" s="17"/>
      <c r="J369" s="20"/>
      <c r="K369" s="20"/>
      <c r="L369" s="20"/>
      <c r="M369" s="20"/>
      <c r="N369" s="81"/>
      <c r="O369" s="1"/>
      <c r="P369" s="1"/>
      <c r="Q369" s="1"/>
      <c r="R369" s="1"/>
    </row>
    <row r="370" spans="1:18" s="5" customFormat="1" ht="41.25" hidden="1" customHeight="1">
      <c r="A370" s="17"/>
      <c r="B370" s="17"/>
      <c r="C370" s="17"/>
      <c r="D370" s="17"/>
      <c r="E370" s="60" t="s">
        <v>248</v>
      </c>
      <c r="F370" s="52">
        <v>247</v>
      </c>
      <c r="G370" s="38">
        <v>14</v>
      </c>
      <c r="H370" s="17" t="s">
        <v>1332</v>
      </c>
      <c r="I370" s="17"/>
      <c r="J370" s="20"/>
      <c r="K370" s="20"/>
      <c r="L370" s="20"/>
      <c r="M370" s="20"/>
      <c r="N370" s="81"/>
      <c r="O370" s="1"/>
      <c r="P370" s="1"/>
      <c r="Q370" s="1"/>
      <c r="R370" s="1"/>
    </row>
    <row r="371" spans="1:18" s="5" customFormat="1" ht="41.25" hidden="1" customHeight="1">
      <c r="A371" s="17" t="s">
        <v>247</v>
      </c>
      <c r="B371" s="17" t="s">
        <v>15</v>
      </c>
      <c r="C371" s="17" t="s">
        <v>246</v>
      </c>
      <c r="D371" s="17" t="s">
        <v>245</v>
      </c>
      <c r="E371" s="60" t="s">
        <v>244</v>
      </c>
      <c r="F371" s="52">
        <v>39</v>
      </c>
      <c r="G371" s="38">
        <v>25</v>
      </c>
      <c r="H371" s="17" t="s">
        <v>243</v>
      </c>
      <c r="I371" s="17"/>
      <c r="J371" s="20"/>
      <c r="K371" s="20"/>
      <c r="L371" s="20"/>
      <c r="M371" s="20"/>
      <c r="N371" s="81"/>
      <c r="O371" s="1"/>
      <c r="P371" s="1"/>
      <c r="Q371" s="1"/>
      <c r="R371" s="1"/>
    </row>
    <row r="372" spans="1:18" s="5" customFormat="1" ht="41.25" hidden="1" customHeight="1">
      <c r="A372" s="17" t="s">
        <v>242</v>
      </c>
      <c r="B372" s="17" t="s">
        <v>15</v>
      </c>
      <c r="C372" s="17" t="s">
        <v>241</v>
      </c>
      <c r="D372" s="17" t="s">
        <v>240</v>
      </c>
      <c r="E372" s="60" t="s">
        <v>239</v>
      </c>
      <c r="F372" s="52">
        <v>8897</v>
      </c>
      <c r="G372" s="38">
        <v>113</v>
      </c>
      <c r="H372" s="17" t="s">
        <v>238</v>
      </c>
      <c r="I372" s="17"/>
      <c r="J372" s="20"/>
      <c r="K372" s="20"/>
      <c r="L372" s="20"/>
      <c r="M372" s="20"/>
      <c r="N372" s="81"/>
      <c r="O372" s="1"/>
      <c r="P372" s="1"/>
      <c r="Q372" s="1"/>
      <c r="R372" s="1"/>
    </row>
    <row r="373" spans="1:18" s="5" customFormat="1" ht="74.25" hidden="1" customHeight="1">
      <c r="A373" s="17" t="s">
        <v>237</v>
      </c>
      <c r="B373" s="17" t="s">
        <v>15</v>
      </c>
      <c r="C373" s="17" t="s">
        <v>236</v>
      </c>
      <c r="D373" s="17" t="s">
        <v>40</v>
      </c>
      <c r="E373" s="60">
        <v>817</v>
      </c>
      <c r="F373" s="52">
        <v>188</v>
      </c>
      <c r="G373" s="38">
        <f>188</f>
        <v>188</v>
      </c>
      <c r="H373" s="19" t="s">
        <v>1622</v>
      </c>
      <c r="I373" s="17"/>
      <c r="J373" s="20"/>
      <c r="K373" s="20"/>
      <c r="L373" s="20"/>
      <c r="M373" s="20"/>
      <c r="N373" s="81"/>
      <c r="O373" s="1"/>
      <c r="P373" s="1"/>
      <c r="Q373" s="1"/>
      <c r="R373" s="1"/>
    </row>
    <row r="374" spans="1:18" s="5" customFormat="1" ht="83.25" hidden="1" customHeight="1">
      <c r="A374" s="17" t="s">
        <v>235</v>
      </c>
      <c r="B374" s="17" t="s">
        <v>15</v>
      </c>
      <c r="C374" s="17" t="s">
        <v>234</v>
      </c>
      <c r="D374" s="17" t="s">
        <v>40</v>
      </c>
      <c r="E374" s="60" t="s">
        <v>233</v>
      </c>
      <c r="F374" s="52">
        <v>430</v>
      </c>
      <c r="G374" s="38">
        <v>109</v>
      </c>
      <c r="H374" s="19" t="s">
        <v>1622</v>
      </c>
      <c r="I374" s="17"/>
      <c r="J374" s="20"/>
      <c r="K374" s="20"/>
      <c r="L374" s="20"/>
      <c r="M374" s="20"/>
      <c r="N374" s="81"/>
      <c r="O374" s="1"/>
      <c r="P374" s="1"/>
      <c r="Q374" s="1"/>
      <c r="R374" s="1"/>
    </row>
    <row r="375" spans="1:18" s="5" customFormat="1" ht="81" hidden="1" customHeight="1">
      <c r="A375" s="17" t="s">
        <v>232</v>
      </c>
      <c r="B375" s="17" t="s">
        <v>15</v>
      </c>
      <c r="C375" s="17" t="s">
        <v>231</v>
      </c>
      <c r="D375" s="17" t="s">
        <v>40</v>
      </c>
      <c r="E375" s="60" t="s">
        <v>230</v>
      </c>
      <c r="F375" s="52">
        <v>172</v>
      </c>
      <c r="G375" s="38">
        <v>28</v>
      </c>
      <c r="H375" s="19" t="s">
        <v>1622</v>
      </c>
      <c r="I375" s="17"/>
      <c r="J375" s="20"/>
      <c r="K375" s="20"/>
      <c r="L375" s="20"/>
      <c r="M375" s="20"/>
      <c r="N375" s="81"/>
      <c r="O375" s="1"/>
      <c r="P375" s="1"/>
      <c r="Q375" s="1"/>
      <c r="R375" s="1"/>
    </row>
    <row r="376" spans="1:18" s="5" customFormat="1" ht="41.25" hidden="1" customHeight="1">
      <c r="A376" s="17" t="s">
        <v>229</v>
      </c>
      <c r="B376" s="17" t="s">
        <v>15</v>
      </c>
      <c r="C376" s="17" t="s">
        <v>228</v>
      </c>
      <c r="D376" s="17" t="s">
        <v>40</v>
      </c>
      <c r="E376" s="60" t="s">
        <v>227</v>
      </c>
      <c r="F376" s="52">
        <v>1488</v>
      </c>
      <c r="G376" s="38">
        <v>431</v>
      </c>
      <c r="H376" s="17" t="s">
        <v>1618</v>
      </c>
      <c r="I376" s="17"/>
      <c r="J376" s="20"/>
      <c r="K376" s="20"/>
      <c r="L376" s="20"/>
      <c r="M376" s="20"/>
      <c r="N376" s="81"/>
      <c r="O376" s="1"/>
      <c r="P376" s="1"/>
      <c r="Q376" s="1"/>
      <c r="R376" s="1"/>
    </row>
    <row r="377" spans="1:18" s="5" customFormat="1" ht="41.25" hidden="1" customHeight="1">
      <c r="A377" s="17" t="s">
        <v>226</v>
      </c>
      <c r="B377" s="17" t="s">
        <v>15</v>
      </c>
      <c r="C377" s="17" t="s">
        <v>225</v>
      </c>
      <c r="D377" s="17" t="s">
        <v>165</v>
      </c>
      <c r="E377" s="60" t="s">
        <v>224</v>
      </c>
      <c r="F377" s="52">
        <v>3253</v>
      </c>
      <c r="G377" s="38">
        <v>415</v>
      </c>
      <c r="H377" s="19" t="s">
        <v>12</v>
      </c>
      <c r="I377" s="17"/>
      <c r="J377" s="20"/>
      <c r="K377" s="20"/>
      <c r="L377" s="20"/>
      <c r="M377" s="20"/>
      <c r="N377" s="81"/>
      <c r="O377" s="1"/>
      <c r="P377" s="1"/>
      <c r="Q377" s="1"/>
      <c r="R377" s="1"/>
    </row>
    <row r="378" spans="1:18" s="5" customFormat="1" ht="41.25" hidden="1" customHeight="1">
      <c r="A378" s="17" t="s">
        <v>223</v>
      </c>
      <c r="B378" s="17" t="s">
        <v>15</v>
      </c>
      <c r="C378" s="17" t="s">
        <v>222</v>
      </c>
      <c r="D378" s="17" t="s">
        <v>40</v>
      </c>
      <c r="E378" s="60" t="s">
        <v>221</v>
      </c>
      <c r="F378" s="52">
        <v>2502</v>
      </c>
      <c r="G378" s="38">
        <v>1283</v>
      </c>
      <c r="H378" s="19" t="s">
        <v>1623</v>
      </c>
      <c r="I378" s="17"/>
      <c r="J378" s="20" t="s">
        <v>39</v>
      </c>
      <c r="K378" s="20" t="s">
        <v>220</v>
      </c>
      <c r="L378" s="20" t="s">
        <v>219</v>
      </c>
      <c r="M378" s="20"/>
      <c r="N378" s="81"/>
      <c r="O378" s="1"/>
      <c r="P378" s="1"/>
      <c r="Q378" s="1"/>
      <c r="R378" s="1"/>
    </row>
    <row r="379" spans="1:18" s="5" customFormat="1" ht="41.25" hidden="1" customHeight="1">
      <c r="A379" s="17" t="s">
        <v>218</v>
      </c>
      <c r="B379" s="17" t="s">
        <v>15</v>
      </c>
      <c r="C379" s="17" t="s">
        <v>217</v>
      </c>
      <c r="D379" s="17" t="s">
        <v>40</v>
      </c>
      <c r="E379" s="60" t="s">
        <v>216</v>
      </c>
      <c r="F379" s="52">
        <v>339</v>
      </c>
      <c r="G379" s="38">
        <v>273</v>
      </c>
      <c r="H379" s="19" t="s">
        <v>12</v>
      </c>
      <c r="I379" s="17"/>
      <c r="J379" s="20"/>
      <c r="K379" s="20"/>
      <c r="L379" s="20"/>
      <c r="M379" s="20"/>
      <c r="N379" s="81"/>
      <c r="O379" s="1"/>
      <c r="P379" s="1"/>
      <c r="Q379" s="1"/>
      <c r="R379" s="1"/>
    </row>
    <row r="380" spans="1:18" s="5" customFormat="1" ht="41.25" hidden="1" customHeight="1">
      <c r="A380" s="17" t="s">
        <v>215</v>
      </c>
      <c r="B380" s="17" t="s">
        <v>15</v>
      </c>
      <c r="C380" s="17" t="s">
        <v>214</v>
      </c>
      <c r="D380" s="17" t="s">
        <v>40</v>
      </c>
      <c r="E380" s="60" t="s">
        <v>213</v>
      </c>
      <c r="F380" s="52">
        <v>1742</v>
      </c>
      <c r="G380" s="38">
        <v>695</v>
      </c>
      <c r="H380" s="17" t="s">
        <v>1624</v>
      </c>
      <c r="I380" s="17"/>
      <c r="J380" s="20"/>
      <c r="K380" s="20"/>
      <c r="L380" s="20"/>
      <c r="M380" s="20"/>
      <c r="N380" s="81"/>
      <c r="O380" s="1"/>
      <c r="P380" s="1"/>
      <c r="Q380" s="1"/>
      <c r="R380" s="1"/>
    </row>
    <row r="381" spans="1:18" s="5" customFormat="1" ht="41.25" hidden="1" customHeight="1">
      <c r="A381" s="17" t="s">
        <v>212</v>
      </c>
      <c r="B381" s="17" t="s">
        <v>15</v>
      </c>
      <c r="C381" s="17" t="s">
        <v>211</v>
      </c>
      <c r="D381" s="17" t="s">
        <v>40</v>
      </c>
      <c r="E381" s="60" t="s">
        <v>210</v>
      </c>
      <c r="F381" s="52">
        <v>451</v>
      </c>
      <c r="G381" s="38">
        <v>364</v>
      </c>
      <c r="H381" s="19" t="s">
        <v>12</v>
      </c>
      <c r="I381" s="17"/>
      <c r="J381" s="20"/>
      <c r="K381" s="20"/>
      <c r="L381" s="20"/>
      <c r="M381" s="20"/>
      <c r="N381" s="81"/>
      <c r="O381" s="1"/>
      <c r="P381" s="1"/>
      <c r="Q381" s="1"/>
      <c r="R381" s="1"/>
    </row>
    <row r="382" spans="1:18" s="5" customFormat="1" ht="41.25" hidden="1" customHeight="1">
      <c r="A382" s="17" t="s">
        <v>209</v>
      </c>
      <c r="B382" s="17" t="s">
        <v>15</v>
      </c>
      <c r="C382" s="17" t="s">
        <v>208</v>
      </c>
      <c r="D382" s="17" t="s">
        <v>40</v>
      </c>
      <c r="E382" s="60" t="s">
        <v>207</v>
      </c>
      <c r="F382" s="52">
        <v>1187</v>
      </c>
      <c r="G382" s="38">
        <v>694</v>
      </c>
      <c r="H382" s="17" t="s">
        <v>1625</v>
      </c>
      <c r="I382" s="17"/>
      <c r="J382" s="20"/>
      <c r="K382" s="20"/>
      <c r="L382" s="20"/>
      <c r="M382" s="20"/>
      <c r="N382" s="81"/>
      <c r="O382" s="1"/>
      <c r="P382" s="1"/>
      <c r="Q382" s="1"/>
      <c r="R382" s="1"/>
    </row>
    <row r="383" spans="1:18" s="5" customFormat="1" ht="41.25" hidden="1" customHeight="1">
      <c r="A383" s="17" t="s">
        <v>206</v>
      </c>
      <c r="B383" s="17" t="s">
        <v>15</v>
      </c>
      <c r="C383" s="17" t="s">
        <v>205</v>
      </c>
      <c r="D383" s="17" t="s">
        <v>40</v>
      </c>
      <c r="E383" s="60" t="s">
        <v>204</v>
      </c>
      <c r="F383" s="52">
        <v>664</v>
      </c>
      <c r="G383" s="38">
        <v>620</v>
      </c>
      <c r="H383" s="19" t="s">
        <v>1626</v>
      </c>
      <c r="I383" s="17"/>
      <c r="J383" s="20" t="s">
        <v>37</v>
      </c>
      <c r="K383" s="20" t="s">
        <v>200</v>
      </c>
      <c r="L383" s="20" t="s">
        <v>199</v>
      </c>
      <c r="M383" s="20"/>
      <c r="N383" s="81"/>
      <c r="O383" s="1"/>
      <c r="P383" s="1"/>
      <c r="Q383" s="1"/>
      <c r="R383" s="1"/>
    </row>
    <row r="384" spans="1:18" s="5" customFormat="1" ht="41.25" hidden="1" customHeight="1">
      <c r="A384" s="17" t="s">
        <v>203</v>
      </c>
      <c r="B384" s="17" t="s">
        <v>15</v>
      </c>
      <c r="C384" s="17" t="s">
        <v>202</v>
      </c>
      <c r="D384" s="17" t="s">
        <v>40</v>
      </c>
      <c r="E384" s="60" t="s">
        <v>201</v>
      </c>
      <c r="F384" s="52">
        <v>1405</v>
      </c>
      <c r="G384" s="38">
        <v>75</v>
      </c>
      <c r="H384" s="19" t="s">
        <v>1626</v>
      </c>
      <c r="I384" s="17"/>
      <c r="J384" s="20" t="s">
        <v>37</v>
      </c>
      <c r="K384" s="20" t="s">
        <v>200</v>
      </c>
      <c r="L384" s="20" t="s">
        <v>199</v>
      </c>
      <c r="M384" s="20"/>
      <c r="N384" s="81"/>
      <c r="O384" s="1"/>
      <c r="P384" s="1"/>
      <c r="Q384" s="1"/>
      <c r="R384" s="1"/>
    </row>
    <row r="385" spans="1:18" s="5" customFormat="1" ht="41.25" hidden="1" customHeight="1">
      <c r="A385" s="9" t="s">
        <v>198</v>
      </c>
      <c r="B385" s="9" t="s">
        <v>15</v>
      </c>
      <c r="C385" s="9" t="s">
        <v>197</v>
      </c>
      <c r="D385" s="9" t="s">
        <v>40</v>
      </c>
      <c r="E385" s="62" t="s">
        <v>197</v>
      </c>
      <c r="F385" s="52">
        <v>344</v>
      </c>
      <c r="G385" s="38">
        <v>344</v>
      </c>
      <c r="H385" s="10" t="s">
        <v>12</v>
      </c>
      <c r="I385" s="9"/>
      <c r="J385" s="21"/>
      <c r="K385" s="21"/>
      <c r="L385" s="21"/>
      <c r="M385" s="21"/>
      <c r="N385" s="81"/>
      <c r="O385" s="1"/>
      <c r="P385" s="1"/>
      <c r="Q385" s="1"/>
      <c r="R385" s="1"/>
    </row>
    <row r="386" spans="1:18" s="5" customFormat="1" ht="41.25" hidden="1" customHeight="1">
      <c r="A386" s="17" t="s">
        <v>196</v>
      </c>
      <c r="B386" s="17" t="s">
        <v>15</v>
      </c>
      <c r="C386" s="17" t="s">
        <v>195</v>
      </c>
      <c r="D386" s="17" t="s">
        <v>40</v>
      </c>
      <c r="E386" s="60" t="s">
        <v>194</v>
      </c>
      <c r="F386" s="52">
        <v>122</v>
      </c>
      <c r="G386" s="38">
        <v>25</v>
      </c>
      <c r="H386" s="19" t="s">
        <v>12</v>
      </c>
      <c r="I386" s="17"/>
      <c r="J386" s="20"/>
      <c r="K386" s="20"/>
      <c r="L386" s="20"/>
      <c r="M386" s="20"/>
      <c r="N386" s="81"/>
      <c r="O386" s="1"/>
      <c r="P386" s="1"/>
      <c r="Q386" s="1"/>
      <c r="R386" s="1"/>
    </row>
    <row r="387" spans="1:18" s="5" customFormat="1" ht="41.25" hidden="1" customHeight="1">
      <c r="A387" s="17" t="s">
        <v>193</v>
      </c>
      <c r="B387" s="17" t="s">
        <v>15</v>
      </c>
      <c r="C387" s="17" t="s">
        <v>192</v>
      </c>
      <c r="D387" s="17" t="s">
        <v>40</v>
      </c>
      <c r="E387" s="62" t="s">
        <v>192</v>
      </c>
      <c r="F387" s="52">
        <v>1260</v>
      </c>
      <c r="G387" s="38">
        <v>1260</v>
      </c>
      <c r="H387" s="19" t="s">
        <v>1627</v>
      </c>
      <c r="I387" s="17"/>
      <c r="J387" s="20" t="s">
        <v>37</v>
      </c>
      <c r="K387" s="20" t="s">
        <v>200</v>
      </c>
      <c r="L387" s="20" t="s">
        <v>199</v>
      </c>
      <c r="M387" s="20"/>
      <c r="N387" s="81"/>
      <c r="O387" s="1"/>
      <c r="P387" s="1"/>
      <c r="Q387" s="1"/>
      <c r="R387" s="1"/>
    </row>
    <row r="388" spans="1:18" s="5" customFormat="1" ht="41.25" hidden="1" customHeight="1">
      <c r="A388" s="17" t="s">
        <v>191</v>
      </c>
      <c r="B388" s="17" t="s">
        <v>15</v>
      </c>
      <c r="C388" s="17" t="s">
        <v>190</v>
      </c>
      <c r="D388" s="17" t="s">
        <v>40</v>
      </c>
      <c r="E388" s="60" t="s">
        <v>189</v>
      </c>
      <c r="F388" s="52">
        <v>1590</v>
      </c>
      <c r="G388" s="38">
        <v>683</v>
      </c>
      <c r="H388" s="17" t="s">
        <v>335</v>
      </c>
      <c r="I388" s="17"/>
      <c r="J388" s="20" t="s">
        <v>37</v>
      </c>
      <c r="K388" s="20" t="s">
        <v>200</v>
      </c>
      <c r="L388" s="20" t="s">
        <v>199</v>
      </c>
      <c r="M388" s="20"/>
      <c r="N388" s="81"/>
      <c r="O388" s="1"/>
      <c r="P388" s="1"/>
      <c r="Q388" s="1"/>
      <c r="R388" s="1"/>
    </row>
    <row r="389" spans="1:18" s="5" customFormat="1" ht="41.25" hidden="1" customHeight="1">
      <c r="A389" s="17" t="s">
        <v>188</v>
      </c>
      <c r="B389" s="17" t="s">
        <v>15</v>
      </c>
      <c r="C389" s="17" t="s">
        <v>187</v>
      </c>
      <c r="D389" s="17" t="s">
        <v>40</v>
      </c>
      <c r="E389" s="60" t="s">
        <v>186</v>
      </c>
      <c r="F389" s="52">
        <v>348</v>
      </c>
      <c r="G389" s="38">
        <v>301</v>
      </c>
      <c r="H389" s="19" t="s">
        <v>12</v>
      </c>
      <c r="I389" s="17"/>
      <c r="J389" s="20"/>
      <c r="K389" s="20"/>
      <c r="L389" s="20"/>
      <c r="M389" s="20"/>
      <c r="N389" s="81"/>
      <c r="O389" s="1"/>
      <c r="P389" s="1"/>
      <c r="Q389" s="1"/>
      <c r="R389" s="1"/>
    </row>
    <row r="390" spans="1:18" s="5" customFormat="1" ht="41.25" hidden="1" customHeight="1">
      <c r="A390" s="17" t="s">
        <v>185</v>
      </c>
      <c r="B390" s="17" t="s">
        <v>15</v>
      </c>
      <c r="C390" s="17" t="s">
        <v>184</v>
      </c>
      <c r="D390" s="17" t="s">
        <v>40</v>
      </c>
      <c r="E390" s="62" t="s">
        <v>184</v>
      </c>
      <c r="F390" s="52">
        <v>324</v>
      </c>
      <c r="G390" s="38">
        <v>324</v>
      </c>
      <c r="H390" s="19" t="s">
        <v>12</v>
      </c>
      <c r="I390" s="17"/>
      <c r="J390" s="20"/>
      <c r="K390" s="20"/>
      <c r="L390" s="20"/>
      <c r="M390" s="20"/>
      <c r="N390" s="81"/>
      <c r="O390" s="1"/>
      <c r="P390" s="1"/>
      <c r="Q390" s="1"/>
      <c r="R390" s="1"/>
    </row>
    <row r="391" spans="1:18" s="5" customFormat="1" ht="41.25" hidden="1" customHeight="1">
      <c r="A391" s="17" t="s">
        <v>183</v>
      </c>
      <c r="B391" s="17" t="s">
        <v>15</v>
      </c>
      <c r="C391" s="17" t="s">
        <v>182</v>
      </c>
      <c r="D391" s="17" t="s">
        <v>40</v>
      </c>
      <c r="E391" s="62" t="s">
        <v>182</v>
      </c>
      <c r="F391" s="52">
        <v>1752</v>
      </c>
      <c r="G391" s="38">
        <v>1752</v>
      </c>
      <c r="H391" s="19" t="s">
        <v>1627</v>
      </c>
      <c r="I391" s="17"/>
      <c r="J391" s="20" t="s">
        <v>37</v>
      </c>
      <c r="K391" s="20" t="s">
        <v>200</v>
      </c>
      <c r="L391" s="20" t="s">
        <v>199</v>
      </c>
      <c r="M391" s="20"/>
      <c r="N391" s="81"/>
      <c r="O391" s="1"/>
      <c r="P391" s="1"/>
      <c r="Q391" s="1"/>
      <c r="R391" s="1"/>
    </row>
    <row r="392" spans="1:18" s="5" customFormat="1" ht="41.25" hidden="1" customHeight="1">
      <c r="A392" s="17" t="s">
        <v>181</v>
      </c>
      <c r="B392" s="17" t="s">
        <v>15</v>
      </c>
      <c r="C392" s="17" t="s">
        <v>180</v>
      </c>
      <c r="D392" s="17" t="s">
        <v>40</v>
      </c>
      <c r="E392" s="60" t="s">
        <v>179</v>
      </c>
      <c r="F392" s="52">
        <v>1164</v>
      </c>
      <c r="G392" s="38">
        <v>744</v>
      </c>
      <c r="H392" s="17" t="s">
        <v>1628</v>
      </c>
      <c r="I392" s="17"/>
      <c r="J392" s="20" t="s">
        <v>37</v>
      </c>
      <c r="K392" s="20" t="s">
        <v>200</v>
      </c>
      <c r="L392" s="20" t="s">
        <v>199</v>
      </c>
      <c r="M392" s="20"/>
      <c r="N392" s="81"/>
      <c r="O392" s="1"/>
      <c r="P392" s="1"/>
      <c r="Q392" s="1"/>
      <c r="R392" s="1"/>
    </row>
    <row r="393" spans="1:18" s="5" customFormat="1" ht="41.25" hidden="1" customHeight="1">
      <c r="A393" s="17" t="s">
        <v>178</v>
      </c>
      <c r="B393" s="17" t="s">
        <v>15</v>
      </c>
      <c r="C393" s="17" t="s">
        <v>177</v>
      </c>
      <c r="D393" s="17" t="s">
        <v>40</v>
      </c>
      <c r="E393" s="60" t="s">
        <v>176</v>
      </c>
      <c r="F393" s="52">
        <v>496</v>
      </c>
      <c r="G393" s="38">
        <v>52</v>
      </c>
      <c r="H393" s="17" t="s">
        <v>1629</v>
      </c>
      <c r="I393" s="17"/>
      <c r="J393" s="20" t="s">
        <v>37</v>
      </c>
      <c r="K393" s="20" t="s">
        <v>200</v>
      </c>
      <c r="L393" s="20" t="s">
        <v>199</v>
      </c>
      <c r="M393" s="20"/>
      <c r="N393" s="81"/>
      <c r="O393" s="1"/>
      <c r="P393" s="1"/>
      <c r="Q393" s="1"/>
      <c r="R393" s="1"/>
    </row>
    <row r="394" spans="1:18" s="5" customFormat="1" ht="63" customHeight="1">
      <c r="A394" s="17" t="s">
        <v>1688</v>
      </c>
      <c r="B394" s="17" t="s">
        <v>15</v>
      </c>
      <c r="C394" s="17" t="s">
        <v>175</v>
      </c>
      <c r="D394" s="17" t="s">
        <v>40</v>
      </c>
      <c r="E394" s="63" t="s">
        <v>174</v>
      </c>
      <c r="F394" s="53">
        <v>443</v>
      </c>
      <c r="G394" s="44">
        <f>23*(298/443)</f>
        <v>15.471783295711061</v>
      </c>
      <c r="H394" s="22" t="s">
        <v>1786</v>
      </c>
      <c r="I394" s="19" t="s">
        <v>1797</v>
      </c>
      <c r="J394" s="20" t="s">
        <v>173</v>
      </c>
      <c r="K394" s="20" t="s">
        <v>1870</v>
      </c>
      <c r="L394" s="20" t="s">
        <v>1871</v>
      </c>
      <c r="M394" s="20"/>
      <c r="N394" s="81"/>
      <c r="O394" s="1"/>
      <c r="P394" s="1"/>
      <c r="Q394" s="1"/>
      <c r="R394" s="1"/>
    </row>
    <row r="395" spans="1:18" s="5" customFormat="1" ht="41.25" hidden="1" customHeight="1">
      <c r="B395" s="17"/>
      <c r="C395" s="17"/>
      <c r="D395" s="17"/>
      <c r="E395" s="60"/>
      <c r="F395" s="52"/>
      <c r="G395" s="38">
        <f>23*(145/443)</f>
        <v>7.5282167042889396</v>
      </c>
      <c r="H395" s="17" t="s">
        <v>1630</v>
      </c>
      <c r="I395" s="17"/>
      <c r="J395" s="20"/>
      <c r="K395" s="20"/>
      <c r="L395" s="20"/>
      <c r="M395" s="20"/>
      <c r="N395" s="81"/>
      <c r="O395" s="1"/>
      <c r="P395" s="1"/>
      <c r="Q395" s="1"/>
      <c r="R395" s="1"/>
    </row>
    <row r="396" spans="1:18" s="5" customFormat="1" ht="41.25" hidden="1" customHeight="1">
      <c r="A396" s="17" t="s">
        <v>172</v>
      </c>
      <c r="B396" s="17" t="s">
        <v>15</v>
      </c>
      <c r="C396" s="17" t="s">
        <v>171</v>
      </c>
      <c r="D396" s="17" t="s">
        <v>40</v>
      </c>
      <c r="E396" s="60" t="s">
        <v>170</v>
      </c>
      <c r="F396" s="52">
        <v>169</v>
      </c>
      <c r="G396" s="38">
        <v>85</v>
      </c>
      <c r="H396" s="19" t="s">
        <v>12</v>
      </c>
      <c r="I396" s="17" t="s">
        <v>67</v>
      </c>
      <c r="J396" s="20"/>
      <c r="K396" s="20"/>
      <c r="L396" s="20"/>
      <c r="M396" s="20"/>
      <c r="N396" s="81"/>
      <c r="O396" s="1"/>
      <c r="P396" s="1"/>
      <c r="Q396" s="1"/>
      <c r="R396" s="1"/>
    </row>
    <row r="397" spans="1:18" s="5" customFormat="1" ht="41.25" hidden="1" customHeight="1">
      <c r="A397" s="17" t="s">
        <v>169</v>
      </c>
      <c r="B397" s="17" t="s">
        <v>15</v>
      </c>
      <c r="C397" s="17" t="s">
        <v>168</v>
      </c>
      <c r="D397" s="17" t="s">
        <v>40</v>
      </c>
      <c r="E397" s="62" t="s">
        <v>168</v>
      </c>
      <c r="F397" s="52">
        <v>460</v>
      </c>
      <c r="G397" s="38">
        <v>460</v>
      </c>
      <c r="H397" s="19" t="s">
        <v>12</v>
      </c>
      <c r="I397" s="17"/>
      <c r="J397" s="16"/>
      <c r="K397" s="16"/>
      <c r="L397" s="16"/>
      <c r="M397" s="16"/>
      <c r="N397" s="81"/>
      <c r="O397" s="1"/>
      <c r="P397" s="1"/>
      <c r="Q397" s="1"/>
      <c r="R397" s="1"/>
    </row>
    <row r="398" spans="1:18" s="5" customFormat="1" ht="41.25" hidden="1" customHeight="1">
      <c r="A398" s="17" t="s">
        <v>167</v>
      </c>
      <c r="B398" s="17" t="s">
        <v>15</v>
      </c>
      <c r="C398" s="17" t="s">
        <v>166</v>
      </c>
      <c r="D398" s="17" t="s">
        <v>165</v>
      </c>
      <c r="E398" s="60" t="s">
        <v>164</v>
      </c>
      <c r="F398" s="52">
        <v>178</v>
      </c>
      <c r="G398" s="38">
        <v>29</v>
      </c>
      <c r="H398" s="17" t="s">
        <v>163</v>
      </c>
      <c r="I398" s="17" t="s">
        <v>162</v>
      </c>
      <c r="J398" s="16"/>
      <c r="K398" s="16"/>
      <c r="L398" s="16"/>
      <c r="M398" s="16"/>
      <c r="N398" s="81"/>
      <c r="O398" s="1"/>
      <c r="P398" s="1"/>
      <c r="Q398" s="1"/>
      <c r="R398" s="1"/>
    </row>
    <row r="399" spans="1:18" s="5" customFormat="1" ht="41.25" hidden="1" customHeight="1">
      <c r="A399" s="9" t="s">
        <v>161</v>
      </c>
      <c r="B399" s="9" t="s">
        <v>15</v>
      </c>
      <c r="C399" s="9" t="s">
        <v>160</v>
      </c>
      <c r="D399" s="9" t="s">
        <v>159</v>
      </c>
      <c r="E399" s="60" t="s">
        <v>1333</v>
      </c>
      <c r="F399" s="55">
        <v>92</v>
      </c>
      <c r="G399" s="39">
        <v>92</v>
      </c>
      <c r="H399" s="9" t="s">
        <v>1334</v>
      </c>
      <c r="I399" s="9"/>
      <c r="J399" s="8"/>
      <c r="K399" s="8"/>
      <c r="L399" s="8"/>
      <c r="M399" s="8"/>
      <c r="N399" s="81"/>
      <c r="O399" s="1"/>
      <c r="P399" s="1"/>
      <c r="Q399" s="1"/>
      <c r="R399" s="1"/>
    </row>
    <row r="400" spans="1:18" s="5" customFormat="1" ht="41.25" hidden="1" customHeight="1">
      <c r="A400" s="17" t="s">
        <v>158</v>
      </c>
      <c r="B400" s="17" t="s">
        <v>15</v>
      </c>
      <c r="C400" s="17" t="s">
        <v>157</v>
      </c>
      <c r="D400" s="17" t="s">
        <v>40</v>
      </c>
      <c r="E400" s="60" t="s">
        <v>156</v>
      </c>
      <c r="F400" s="52">
        <v>2965</v>
      </c>
      <c r="G400" s="38">
        <v>1688</v>
      </c>
      <c r="H400" s="17" t="s">
        <v>1638</v>
      </c>
      <c r="I400" s="17"/>
      <c r="J400" s="16" t="s">
        <v>37</v>
      </c>
      <c r="K400" s="16" t="s">
        <v>155</v>
      </c>
      <c r="L400" s="18" t="s">
        <v>154</v>
      </c>
      <c r="M400" s="18"/>
      <c r="N400" s="81"/>
      <c r="O400" s="1"/>
      <c r="P400" s="1"/>
      <c r="Q400" s="1"/>
      <c r="R400" s="1"/>
    </row>
    <row r="401" spans="1:18" s="5" customFormat="1" ht="41.25" hidden="1" customHeight="1">
      <c r="A401" s="17" t="s">
        <v>153</v>
      </c>
      <c r="B401" s="17" t="s">
        <v>15</v>
      </c>
      <c r="C401" s="17" t="s">
        <v>152</v>
      </c>
      <c r="D401" s="17" t="s">
        <v>40</v>
      </c>
      <c r="E401" s="60" t="s">
        <v>151</v>
      </c>
      <c r="F401" s="52">
        <v>129</v>
      </c>
      <c r="G401" s="38">
        <v>69</v>
      </c>
      <c r="H401" s="19" t="s">
        <v>12</v>
      </c>
      <c r="I401" s="17"/>
      <c r="J401" s="16"/>
      <c r="K401" s="16"/>
      <c r="L401" s="16"/>
      <c r="M401" s="16"/>
      <c r="N401" s="81"/>
      <c r="O401" s="1"/>
      <c r="P401" s="1"/>
      <c r="Q401" s="1"/>
      <c r="R401" s="1"/>
    </row>
    <row r="402" spans="1:18" s="5" customFormat="1" ht="41.25" hidden="1" customHeight="1">
      <c r="A402" s="17" t="s">
        <v>150</v>
      </c>
      <c r="B402" s="17" t="s">
        <v>15</v>
      </c>
      <c r="C402" s="17" t="s">
        <v>149</v>
      </c>
      <c r="D402" s="17" t="s">
        <v>40</v>
      </c>
      <c r="E402" s="60" t="s">
        <v>148</v>
      </c>
      <c r="F402" s="52">
        <v>1028</v>
      </c>
      <c r="G402" s="38">
        <v>984</v>
      </c>
      <c r="H402" s="17" t="s">
        <v>1631</v>
      </c>
      <c r="I402" s="17"/>
      <c r="J402" s="16" t="s">
        <v>37</v>
      </c>
      <c r="K402" s="16" t="s">
        <v>107</v>
      </c>
      <c r="L402" s="16" t="s">
        <v>147</v>
      </c>
      <c r="M402" s="16"/>
      <c r="N402" s="81"/>
      <c r="O402" s="1"/>
      <c r="P402" s="1"/>
      <c r="Q402" s="1"/>
      <c r="R402" s="1"/>
    </row>
    <row r="403" spans="1:18" s="5" customFormat="1" ht="41.25" hidden="1" customHeight="1">
      <c r="A403" s="9"/>
      <c r="B403" s="9" t="s">
        <v>146</v>
      </c>
      <c r="C403" s="9" t="s">
        <v>145</v>
      </c>
      <c r="D403" s="9"/>
      <c r="E403" s="60" t="s">
        <v>144</v>
      </c>
      <c r="F403" s="52">
        <v>1428</v>
      </c>
      <c r="G403" s="38">
        <v>69</v>
      </c>
      <c r="H403" s="9" t="s">
        <v>1631</v>
      </c>
      <c r="I403" s="9"/>
      <c r="J403" s="8"/>
      <c r="K403" s="8"/>
      <c r="L403" s="8"/>
      <c r="M403" s="8"/>
      <c r="N403" s="81"/>
      <c r="O403" s="1"/>
      <c r="P403" s="1"/>
      <c r="Q403" s="1"/>
      <c r="R403" s="1"/>
    </row>
    <row r="404" spans="1:18" s="5" customFormat="1" ht="41.25" hidden="1" customHeight="1">
      <c r="A404" s="17" t="s">
        <v>143</v>
      </c>
      <c r="B404" s="17" t="s">
        <v>15</v>
      </c>
      <c r="C404" s="17" t="s">
        <v>142</v>
      </c>
      <c r="D404" s="17" t="s">
        <v>40</v>
      </c>
      <c r="E404" s="60" t="s">
        <v>141</v>
      </c>
      <c r="F404" s="52">
        <v>324</v>
      </c>
      <c r="G404" s="38">
        <v>316</v>
      </c>
      <c r="H404" s="19" t="s">
        <v>12</v>
      </c>
      <c r="I404" s="17"/>
      <c r="J404" s="16"/>
      <c r="K404" s="16"/>
      <c r="L404" s="16"/>
      <c r="M404" s="16"/>
      <c r="N404" s="81"/>
      <c r="O404" s="1"/>
      <c r="P404" s="1"/>
      <c r="Q404" s="1"/>
      <c r="R404" s="1"/>
    </row>
    <row r="405" spans="1:18" s="5" customFormat="1" ht="41.25" hidden="1" customHeight="1">
      <c r="A405" s="17" t="s">
        <v>140</v>
      </c>
      <c r="B405" s="17" t="s">
        <v>15</v>
      </c>
      <c r="C405" s="17" t="s">
        <v>139</v>
      </c>
      <c r="D405" s="17" t="s">
        <v>40</v>
      </c>
      <c r="E405" s="60" t="s">
        <v>138</v>
      </c>
      <c r="F405" s="52">
        <v>1669</v>
      </c>
      <c r="G405" s="38">
        <v>1079</v>
      </c>
      <c r="H405" s="17" t="s">
        <v>1632</v>
      </c>
      <c r="I405" s="17"/>
      <c r="J405" s="16"/>
      <c r="K405" s="16"/>
      <c r="L405" s="16"/>
      <c r="M405" s="16"/>
      <c r="N405" s="81"/>
      <c r="O405" s="1"/>
      <c r="P405" s="1"/>
      <c r="Q405" s="1"/>
      <c r="R405" s="1"/>
    </row>
    <row r="406" spans="1:18" s="5" customFormat="1" ht="41.25" hidden="1" customHeight="1">
      <c r="A406" s="17" t="s">
        <v>137</v>
      </c>
      <c r="B406" s="17" t="s">
        <v>15</v>
      </c>
      <c r="C406" s="17" t="s">
        <v>136</v>
      </c>
      <c r="D406" s="17" t="s">
        <v>40</v>
      </c>
      <c r="E406" s="60" t="s">
        <v>4</v>
      </c>
      <c r="F406" s="52">
        <v>469</v>
      </c>
      <c r="G406" s="38">
        <v>415</v>
      </c>
      <c r="H406" s="19" t="s">
        <v>12</v>
      </c>
      <c r="I406" s="17"/>
      <c r="J406" s="16"/>
      <c r="K406" s="16"/>
      <c r="L406" s="16"/>
      <c r="M406" s="16"/>
      <c r="N406" s="81"/>
      <c r="O406" s="1"/>
      <c r="P406" s="1"/>
      <c r="Q406" s="1"/>
      <c r="R406" s="1"/>
    </row>
    <row r="407" spans="1:18" s="5" customFormat="1" ht="41.25" customHeight="1">
      <c r="A407" s="17" t="s">
        <v>1689</v>
      </c>
      <c r="B407" s="17" t="s">
        <v>15</v>
      </c>
      <c r="C407" s="17" t="s">
        <v>135</v>
      </c>
      <c r="D407" s="17" t="s">
        <v>40</v>
      </c>
      <c r="E407" s="63" t="s">
        <v>134</v>
      </c>
      <c r="F407" s="53">
        <v>2311</v>
      </c>
      <c r="G407" s="44">
        <v>1138</v>
      </c>
      <c r="H407" s="17" t="s">
        <v>1787</v>
      </c>
      <c r="I407" s="19" t="s">
        <v>1849</v>
      </c>
      <c r="J407" s="16" t="s">
        <v>37</v>
      </c>
      <c r="K407" s="16" t="s">
        <v>1868</v>
      </c>
      <c r="L407" s="18" t="s">
        <v>1872</v>
      </c>
      <c r="M407" s="18"/>
      <c r="N407" s="81"/>
      <c r="O407" s="1"/>
      <c r="P407" s="1"/>
      <c r="Q407" s="1"/>
      <c r="R407" s="1"/>
    </row>
    <row r="408" spans="1:18" s="5" customFormat="1" ht="41.25" hidden="1" customHeight="1">
      <c r="A408" s="9" t="s">
        <v>133</v>
      </c>
      <c r="B408" s="9" t="s">
        <v>15</v>
      </c>
      <c r="C408" s="9" t="s">
        <v>132</v>
      </c>
      <c r="D408" s="9" t="s">
        <v>40</v>
      </c>
      <c r="E408" s="60" t="s">
        <v>131</v>
      </c>
      <c r="F408" s="52">
        <v>321</v>
      </c>
      <c r="G408" s="38">
        <v>303</v>
      </c>
      <c r="H408" s="10" t="s">
        <v>12</v>
      </c>
      <c r="I408" s="9"/>
      <c r="J408" s="8"/>
      <c r="K408" s="8"/>
      <c r="L408" s="8"/>
      <c r="M408" s="8"/>
      <c r="N408" s="81"/>
      <c r="O408" s="1"/>
      <c r="P408" s="1"/>
      <c r="Q408" s="1"/>
      <c r="R408" s="1"/>
    </row>
    <row r="409" spans="1:18" s="5" customFormat="1" ht="41.25" customHeight="1">
      <c r="A409" s="17" t="s">
        <v>1690</v>
      </c>
      <c r="B409" s="17" t="s">
        <v>15</v>
      </c>
      <c r="C409" s="17" t="s">
        <v>130</v>
      </c>
      <c r="D409" s="17" t="s">
        <v>40</v>
      </c>
      <c r="E409" s="63" t="s">
        <v>129</v>
      </c>
      <c r="F409" s="53">
        <v>1517</v>
      </c>
      <c r="G409" s="44">
        <v>1106</v>
      </c>
      <c r="H409" s="17" t="s">
        <v>1787</v>
      </c>
      <c r="I409" s="19" t="s">
        <v>1849</v>
      </c>
      <c r="J409" s="16"/>
      <c r="K409" s="16"/>
      <c r="L409" s="16"/>
      <c r="M409" s="16"/>
      <c r="N409" s="81"/>
      <c r="O409" s="1"/>
      <c r="P409" s="1"/>
      <c r="Q409" s="1"/>
      <c r="R409" s="1"/>
    </row>
    <row r="410" spans="1:18" s="5" customFormat="1" ht="41.25" hidden="1" customHeight="1">
      <c r="A410" s="17" t="s">
        <v>128</v>
      </c>
      <c r="B410" s="17" t="s">
        <v>15</v>
      </c>
      <c r="C410" s="17" t="s">
        <v>127</v>
      </c>
      <c r="D410" s="17" t="s">
        <v>40</v>
      </c>
      <c r="E410" s="62" t="s">
        <v>127</v>
      </c>
      <c r="F410" s="52">
        <v>264</v>
      </c>
      <c r="G410" s="38">
        <v>264</v>
      </c>
      <c r="H410" s="19" t="s">
        <v>12</v>
      </c>
      <c r="I410" s="17"/>
      <c r="J410" s="16"/>
      <c r="K410" s="16"/>
      <c r="L410" s="16"/>
      <c r="M410" s="16"/>
      <c r="N410" s="81"/>
      <c r="O410" s="1"/>
      <c r="P410" s="1"/>
      <c r="Q410" s="1"/>
      <c r="R410" s="1"/>
    </row>
    <row r="411" spans="1:18" s="5" customFormat="1" ht="41.25" hidden="1" customHeight="1">
      <c r="A411" s="17" t="s">
        <v>126</v>
      </c>
      <c r="B411" s="17" t="s">
        <v>15</v>
      </c>
      <c r="C411" s="17" t="s">
        <v>125</v>
      </c>
      <c r="D411" s="17" t="s">
        <v>40</v>
      </c>
      <c r="E411" s="60" t="s">
        <v>124</v>
      </c>
      <c r="F411" s="52">
        <v>96</v>
      </c>
      <c r="G411" s="38">
        <v>40</v>
      </c>
      <c r="H411" s="19" t="s">
        <v>12</v>
      </c>
      <c r="I411" s="17"/>
      <c r="J411" s="16"/>
      <c r="K411" s="16"/>
      <c r="L411" s="16"/>
      <c r="M411" s="16"/>
      <c r="N411" s="81"/>
      <c r="O411" s="1"/>
      <c r="P411" s="1"/>
      <c r="Q411" s="1"/>
      <c r="R411" s="1"/>
    </row>
    <row r="412" spans="1:18" s="5" customFormat="1" ht="41.25" hidden="1" customHeight="1">
      <c r="A412" s="17" t="s">
        <v>123</v>
      </c>
      <c r="B412" s="17" t="s">
        <v>15</v>
      </c>
      <c r="C412" s="17" t="s">
        <v>122</v>
      </c>
      <c r="D412" s="17" t="s">
        <v>40</v>
      </c>
      <c r="E412" s="60" t="s">
        <v>121</v>
      </c>
      <c r="F412" s="52">
        <v>1349</v>
      </c>
      <c r="G412" s="38">
        <v>236</v>
      </c>
      <c r="H412" s="17" t="s">
        <v>1633</v>
      </c>
      <c r="I412" s="17"/>
      <c r="J412" s="16"/>
      <c r="K412" s="16"/>
      <c r="L412" s="16"/>
      <c r="M412" s="16"/>
      <c r="N412" s="81"/>
      <c r="O412" s="1"/>
      <c r="P412" s="1"/>
      <c r="Q412" s="1"/>
      <c r="R412" s="1"/>
    </row>
    <row r="413" spans="1:18" s="5" customFormat="1" ht="41.25" hidden="1" customHeight="1">
      <c r="A413" s="17"/>
      <c r="B413" s="17"/>
      <c r="C413" s="17"/>
      <c r="D413" s="17"/>
      <c r="E413" s="60" t="s">
        <v>120</v>
      </c>
      <c r="F413" s="52">
        <v>1349</v>
      </c>
      <c r="G413" s="38">
        <v>5</v>
      </c>
      <c r="H413" s="17" t="s">
        <v>1633</v>
      </c>
      <c r="I413" s="17"/>
      <c r="J413" s="16"/>
      <c r="K413" s="16"/>
      <c r="L413" s="16"/>
      <c r="M413" s="16"/>
      <c r="N413" s="81"/>
      <c r="O413" s="1"/>
      <c r="P413" s="1"/>
      <c r="Q413" s="1"/>
      <c r="R413" s="1"/>
    </row>
    <row r="414" spans="1:18" s="5" customFormat="1" ht="41.25" hidden="1" customHeight="1">
      <c r="A414" s="9" t="s">
        <v>119</v>
      </c>
      <c r="B414" s="9" t="s">
        <v>15</v>
      </c>
      <c r="C414" s="9" t="s">
        <v>118</v>
      </c>
      <c r="D414" s="9" t="s">
        <v>40</v>
      </c>
      <c r="E414" s="60" t="s">
        <v>1521</v>
      </c>
      <c r="F414" s="52">
        <v>324</v>
      </c>
      <c r="G414" s="38">
        <v>320</v>
      </c>
      <c r="H414" s="10" t="s">
        <v>12</v>
      </c>
      <c r="I414" s="9"/>
      <c r="J414" s="8"/>
      <c r="K414" s="8"/>
      <c r="L414" s="8"/>
      <c r="M414" s="8"/>
      <c r="N414" s="81"/>
      <c r="O414" s="1"/>
      <c r="P414" s="1"/>
      <c r="Q414" s="1"/>
      <c r="R414" s="1"/>
    </row>
    <row r="415" spans="1:18" s="5" customFormat="1" ht="41.25" hidden="1" customHeight="1">
      <c r="A415" s="9" t="s">
        <v>117</v>
      </c>
      <c r="B415" s="9" t="s">
        <v>15</v>
      </c>
      <c r="C415" s="9" t="s">
        <v>116</v>
      </c>
      <c r="D415" s="9" t="s">
        <v>40</v>
      </c>
      <c r="E415" s="60">
        <v>811</v>
      </c>
      <c r="F415" s="56">
        <v>701</v>
      </c>
      <c r="G415" s="39">
        <v>701</v>
      </c>
      <c r="H415" s="17" t="s">
        <v>1633</v>
      </c>
      <c r="I415" s="17"/>
      <c r="J415" s="8"/>
      <c r="K415" s="8"/>
      <c r="L415" s="8"/>
      <c r="M415" s="8"/>
      <c r="N415" s="81"/>
      <c r="O415" s="1"/>
      <c r="P415" s="1"/>
      <c r="Q415" s="1"/>
      <c r="R415" s="1"/>
    </row>
    <row r="416" spans="1:18" s="5" customFormat="1" ht="41.25" hidden="1" customHeight="1">
      <c r="A416" s="9" t="s">
        <v>115</v>
      </c>
      <c r="B416" s="9" t="s">
        <v>15</v>
      </c>
      <c r="C416" s="9" t="s">
        <v>114</v>
      </c>
      <c r="D416" s="9" t="s">
        <v>40</v>
      </c>
      <c r="E416" s="60" t="s">
        <v>1522</v>
      </c>
      <c r="F416" s="56">
        <v>327</v>
      </c>
      <c r="G416" s="39">
        <v>327</v>
      </c>
      <c r="H416" s="10" t="s">
        <v>12</v>
      </c>
      <c r="I416" s="9"/>
      <c r="J416" s="8"/>
      <c r="K416" s="8"/>
      <c r="L416" s="8"/>
      <c r="M416" s="8"/>
      <c r="N416" s="81"/>
      <c r="O416" s="1"/>
      <c r="P416" s="1"/>
      <c r="Q416" s="1"/>
      <c r="R416" s="1"/>
    </row>
    <row r="417" spans="1:18" s="5" customFormat="1" ht="41.25" hidden="1" customHeight="1">
      <c r="A417" s="17" t="s">
        <v>113</v>
      </c>
      <c r="B417" s="17" t="s">
        <v>15</v>
      </c>
      <c r="C417" s="17" t="s">
        <v>112</v>
      </c>
      <c r="D417" s="17" t="s">
        <v>40</v>
      </c>
      <c r="E417" s="60" t="s">
        <v>111</v>
      </c>
      <c r="F417" s="52">
        <v>1273</v>
      </c>
      <c r="G417" s="38">
        <v>913</v>
      </c>
      <c r="H417" s="17" t="s">
        <v>1634</v>
      </c>
      <c r="I417" s="17"/>
      <c r="J417" s="16" t="s">
        <v>37</v>
      </c>
      <c r="K417" s="16" t="s">
        <v>107</v>
      </c>
      <c r="L417" s="18" t="s">
        <v>106</v>
      </c>
      <c r="M417" s="18"/>
      <c r="N417" s="81"/>
      <c r="O417" s="1"/>
      <c r="P417" s="1"/>
      <c r="Q417" s="1"/>
      <c r="R417" s="1"/>
    </row>
    <row r="418" spans="1:18" s="5" customFormat="1" ht="41.25" hidden="1" customHeight="1">
      <c r="A418" s="17" t="s">
        <v>110</v>
      </c>
      <c r="B418" s="17" t="s">
        <v>15</v>
      </c>
      <c r="C418" s="17" t="s">
        <v>109</v>
      </c>
      <c r="D418" s="17" t="s">
        <v>40</v>
      </c>
      <c r="E418" s="60" t="s">
        <v>108</v>
      </c>
      <c r="F418" s="52">
        <v>1365</v>
      </c>
      <c r="G418" s="38">
        <v>5</v>
      </c>
      <c r="H418" s="17" t="s">
        <v>1635</v>
      </c>
      <c r="I418" s="17"/>
      <c r="J418" s="18" t="s">
        <v>39</v>
      </c>
      <c r="K418" s="16" t="s">
        <v>107</v>
      </c>
      <c r="L418" s="18" t="s">
        <v>106</v>
      </c>
      <c r="M418" s="18"/>
      <c r="N418" s="81"/>
      <c r="O418" s="1"/>
      <c r="P418" s="1"/>
      <c r="Q418" s="1"/>
      <c r="R418" s="1"/>
    </row>
    <row r="419" spans="1:18" s="5" customFormat="1" ht="41.25" hidden="1" customHeight="1">
      <c r="A419" s="17"/>
      <c r="B419" s="17"/>
      <c r="C419" s="17"/>
      <c r="D419" s="17"/>
      <c r="E419" s="60" t="s">
        <v>105</v>
      </c>
      <c r="F419" s="52">
        <v>1365</v>
      </c>
      <c r="G419" s="38">
        <v>117</v>
      </c>
      <c r="H419" s="17" t="s">
        <v>1635</v>
      </c>
      <c r="I419" s="17"/>
      <c r="J419" s="18"/>
      <c r="K419" s="16"/>
      <c r="L419" s="18"/>
      <c r="M419" s="18"/>
      <c r="N419" s="81"/>
      <c r="O419" s="1"/>
      <c r="P419" s="1"/>
      <c r="Q419" s="1"/>
      <c r="R419" s="1"/>
    </row>
    <row r="420" spans="1:18" s="5" customFormat="1" ht="41.25" hidden="1" customHeight="1">
      <c r="A420" s="17" t="s">
        <v>104</v>
      </c>
      <c r="B420" s="17" t="s">
        <v>15</v>
      </c>
      <c r="C420" s="17" t="s">
        <v>103</v>
      </c>
      <c r="D420" s="17" t="s">
        <v>40</v>
      </c>
      <c r="E420" s="60" t="s">
        <v>102</v>
      </c>
      <c r="F420" s="52">
        <v>602</v>
      </c>
      <c r="G420" s="38">
        <v>583</v>
      </c>
      <c r="H420" s="17" t="s">
        <v>1636</v>
      </c>
      <c r="I420" s="17"/>
      <c r="J420" s="16"/>
      <c r="K420" s="16"/>
      <c r="L420" s="16"/>
      <c r="M420" s="16"/>
      <c r="N420" s="81"/>
      <c r="O420" s="1"/>
      <c r="P420" s="1"/>
      <c r="Q420" s="1"/>
      <c r="R420" s="1"/>
    </row>
    <row r="421" spans="1:18" s="5" customFormat="1" ht="41.25" hidden="1" customHeight="1">
      <c r="A421" s="12" t="s">
        <v>101</v>
      </c>
      <c r="B421" s="12" t="s">
        <v>15</v>
      </c>
      <c r="C421" s="12" t="s">
        <v>100</v>
      </c>
      <c r="D421" s="12" t="s">
        <v>40</v>
      </c>
      <c r="E421" s="65"/>
      <c r="F421" s="57"/>
      <c r="G421" s="40">
        <f>SUBTOTAL(9,G26:G409)</f>
        <v>7867.2621359237883</v>
      </c>
      <c r="H421" s="13" t="s">
        <v>12</v>
      </c>
      <c r="I421" s="12"/>
      <c r="J421" s="11"/>
      <c r="K421" s="11"/>
      <c r="L421" s="11"/>
      <c r="M421" s="11"/>
      <c r="N421" s="81"/>
      <c r="O421" s="1"/>
      <c r="P421" s="1"/>
      <c r="Q421" s="1"/>
      <c r="R421" s="1"/>
    </row>
    <row r="422" spans="1:18" s="5" customFormat="1" ht="41.25" hidden="1" customHeight="1">
      <c r="A422" s="12" t="s">
        <v>99</v>
      </c>
      <c r="B422" s="12" t="s">
        <v>15</v>
      </c>
      <c r="C422" s="12" t="s">
        <v>98</v>
      </c>
      <c r="D422" s="12" t="s">
        <v>40</v>
      </c>
      <c r="E422" s="65"/>
      <c r="F422" s="57"/>
      <c r="G422" s="40"/>
      <c r="H422" s="13" t="s">
        <v>12</v>
      </c>
      <c r="I422" s="12"/>
      <c r="J422" s="11"/>
      <c r="K422" s="11"/>
      <c r="L422" s="11"/>
      <c r="M422" s="11"/>
      <c r="N422" s="81"/>
      <c r="O422" s="1"/>
      <c r="P422" s="1"/>
      <c r="Q422" s="1"/>
      <c r="R422" s="1"/>
    </row>
    <row r="423" spans="1:18" s="5" customFormat="1" ht="41.25" hidden="1" customHeight="1">
      <c r="A423" s="15"/>
      <c r="B423" s="12"/>
      <c r="C423" s="12"/>
      <c r="D423" s="12"/>
      <c r="E423" s="65"/>
      <c r="F423" s="57"/>
      <c r="G423" s="40"/>
      <c r="H423" s="12" t="s">
        <v>97</v>
      </c>
      <c r="I423" s="12"/>
      <c r="J423" s="11"/>
      <c r="K423" s="11"/>
      <c r="L423" s="11"/>
      <c r="M423" s="11"/>
      <c r="N423" s="81"/>
      <c r="O423" s="1"/>
      <c r="P423" s="1"/>
      <c r="Q423" s="1"/>
      <c r="R423" s="1"/>
    </row>
    <row r="424" spans="1:18" s="5" customFormat="1" ht="41.25" hidden="1" customHeight="1">
      <c r="A424" s="12" t="s">
        <v>96</v>
      </c>
      <c r="B424" s="12" t="s">
        <v>15</v>
      </c>
      <c r="C424" s="12" t="s">
        <v>95</v>
      </c>
      <c r="D424" s="12" t="s">
        <v>40</v>
      </c>
      <c r="E424" s="65"/>
      <c r="F424" s="57"/>
      <c r="G424" s="40"/>
      <c r="H424" s="13" t="s">
        <v>12</v>
      </c>
      <c r="I424" s="12"/>
      <c r="J424" s="11"/>
      <c r="K424" s="11"/>
      <c r="L424" s="11"/>
      <c r="M424" s="11"/>
      <c r="N424" s="81"/>
      <c r="O424" s="1"/>
      <c r="P424" s="1"/>
      <c r="Q424" s="1"/>
      <c r="R424" s="1"/>
    </row>
    <row r="425" spans="1:18" s="5" customFormat="1" ht="41.25" hidden="1" customHeight="1">
      <c r="A425" s="12" t="s">
        <v>94</v>
      </c>
      <c r="B425" s="12" t="s">
        <v>15</v>
      </c>
      <c r="C425" s="12" t="s">
        <v>93</v>
      </c>
      <c r="D425" s="12" t="s">
        <v>40</v>
      </c>
      <c r="E425" s="65"/>
      <c r="F425" s="57"/>
      <c r="G425" s="40"/>
      <c r="H425" s="13" t="s">
        <v>12</v>
      </c>
      <c r="I425" s="12"/>
      <c r="J425" s="11"/>
      <c r="K425" s="11"/>
      <c r="L425" s="11"/>
      <c r="M425" s="11"/>
      <c r="N425" s="81"/>
      <c r="O425" s="1"/>
      <c r="P425" s="1"/>
      <c r="Q425" s="1"/>
      <c r="R425" s="1"/>
    </row>
    <row r="426" spans="1:18" s="5" customFormat="1" ht="41.25" hidden="1" customHeight="1">
      <c r="A426" s="12" t="s">
        <v>92</v>
      </c>
      <c r="B426" s="12" t="s">
        <v>15</v>
      </c>
      <c r="C426" s="12" t="s">
        <v>91</v>
      </c>
      <c r="D426" s="12" t="s">
        <v>40</v>
      </c>
      <c r="E426" s="65"/>
      <c r="F426" s="57"/>
      <c r="G426" s="40"/>
      <c r="H426" s="13" t="s">
        <v>12</v>
      </c>
      <c r="I426" s="12"/>
      <c r="J426" s="11"/>
      <c r="K426" s="11"/>
      <c r="L426" s="11"/>
      <c r="M426" s="11"/>
      <c r="N426" s="81"/>
      <c r="O426" s="1"/>
      <c r="P426" s="1"/>
      <c r="Q426" s="1"/>
      <c r="R426" s="1"/>
    </row>
    <row r="427" spans="1:18" s="5" customFormat="1" ht="41.25" hidden="1" customHeight="1">
      <c r="A427" s="12" t="s">
        <v>90</v>
      </c>
      <c r="B427" s="12" t="s">
        <v>15</v>
      </c>
      <c r="C427" s="12" t="s">
        <v>89</v>
      </c>
      <c r="D427" s="12" t="s">
        <v>40</v>
      </c>
      <c r="E427" s="65"/>
      <c r="F427" s="57"/>
      <c r="G427" s="40"/>
      <c r="H427" s="12" t="s">
        <v>55</v>
      </c>
      <c r="I427" s="12"/>
      <c r="J427" s="11"/>
      <c r="K427" s="11"/>
      <c r="L427" s="11"/>
      <c r="M427" s="11"/>
      <c r="N427" s="81"/>
      <c r="O427" s="1"/>
      <c r="P427" s="1"/>
      <c r="Q427" s="1"/>
      <c r="R427" s="1"/>
    </row>
    <row r="428" spans="1:18" s="5" customFormat="1" ht="41.25" hidden="1" customHeight="1">
      <c r="A428" s="12" t="s">
        <v>88</v>
      </c>
      <c r="B428" s="12" t="s">
        <v>15</v>
      </c>
      <c r="C428" s="12" t="s">
        <v>87</v>
      </c>
      <c r="D428" s="12" t="s">
        <v>40</v>
      </c>
      <c r="E428" s="65"/>
      <c r="F428" s="57"/>
      <c r="G428" s="40"/>
      <c r="H428" s="13" t="s">
        <v>12</v>
      </c>
      <c r="I428" s="12"/>
      <c r="J428" s="11"/>
      <c r="K428" s="11"/>
      <c r="L428" s="11"/>
      <c r="M428" s="11"/>
      <c r="N428" s="81"/>
      <c r="O428" s="1"/>
      <c r="P428" s="1"/>
      <c r="Q428" s="1"/>
      <c r="R428" s="1"/>
    </row>
    <row r="429" spans="1:18" s="5" customFormat="1" ht="41.25" hidden="1" customHeight="1">
      <c r="A429" s="12" t="s">
        <v>86</v>
      </c>
      <c r="B429" s="12" t="s">
        <v>15</v>
      </c>
      <c r="C429" s="12" t="s">
        <v>85</v>
      </c>
      <c r="D429" s="12" t="s">
        <v>40</v>
      </c>
      <c r="E429" s="65"/>
      <c r="F429" s="57"/>
      <c r="G429" s="40"/>
      <c r="H429" s="12" t="s">
        <v>55</v>
      </c>
      <c r="I429" s="12"/>
      <c r="J429" s="11"/>
      <c r="K429" s="11"/>
      <c r="L429" s="11"/>
      <c r="M429" s="11"/>
      <c r="N429" s="81"/>
      <c r="O429" s="1"/>
      <c r="P429" s="1"/>
      <c r="Q429" s="1"/>
      <c r="R429" s="1"/>
    </row>
    <row r="430" spans="1:18" s="5" customFormat="1" ht="41.25" hidden="1" customHeight="1">
      <c r="A430" s="12" t="s">
        <v>84</v>
      </c>
      <c r="B430" s="12" t="s">
        <v>15</v>
      </c>
      <c r="C430" s="12" t="s">
        <v>83</v>
      </c>
      <c r="D430" s="12" t="s">
        <v>13</v>
      </c>
      <c r="E430" s="65"/>
      <c r="F430" s="57"/>
      <c r="G430" s="40"/>
      <c r="H430" s="13" t="s">
        <v>12</v>
      </c>
      <c r="I430" s="12"/>
      <c r="J430" s="11"/>
      <c r="K430" s="11"/>
      <c r="L430" s="11"/>
      <c r="M430" s="11"/>
      <c r="N430" s="81"/>
      <c r="O430" s="1"/>
      <c r="P430" s="1"/>
      <c r="Q430" s="1"/>
      <c r="R430" s="1"/>
    </row>
    <row r="431" spans="1:18" s="5" customFormat="1" ht="41.25" hidden="1" customHeight="1">
      <c r="A431" s="12" t="s">
        <v>82</v>
      </c>
      <c r="B431" s="12" t="s">
        <v>15</v>
      </c>
      <c r="C431" s="12" t="s">
        <v>81</v>
      </c>
      <c r="D431" s="12" t="s">
        <v>13</v>
      </c>
      <c r="E431" s="65"/>
      <c r="F431" s="57"/>
      <c r="G431" s="40"/>
      <c r="H431" s="12" t="s">
        <v>55</v>
      </c>
      <c r="I431" s="12"/>
      <c r="J431" s="11"/>
      <c r="K431" s="11"/>
      <c r="L431" s="11"/>
      <c r="M431" s="11"/>
      <c r="N431" s="81"/>
      <c r="O431" s="1"/>
      <c r="P431" s="1"/>
      <c r="Q431" s="1"/>
      <c r="R431" s="1"/>
    </row>
    <row r="432" spans="1:18" s="5" customFormat="1" ht="41.25" hidden="1" customHeight="1">
      <c r="A432" s="12" t="s">
        <v>80</v>
      </c>
      <c r="B432" s="12" t="s">
        <v>15</v>
      </c>
      <c r="C432" s="12" t="s">
        <v>79</v>
      </c>
      <c r="D432" s="12" t="s">
        <v>40</v>
      </c>
      <c r="E432" s="65"/>
      <c r="F432" s="57"/>
      <c r="G432" s="40"/>
      <c r="H432" s="13" t="s">
        <v>12</v>
      </c>
      <c r="I432" s="12"/>
      <c r="J432" s="11"/>
      <c r="K432" s="11"/>
      <c r="L432" s="11"/>
      <c r="M432" s="11"/>
      <c r="N432" s="81"/>
      <c r="O432" s="1"/>
      <c r="P432" s="1"/>
      <c r="Q432" s="1"/>
      <c r="R432" s="1"/>
    </row>
    <row r="433" spans="1:18" s="5" customFormat="1" ht="41.25" hidden="1" customHeight="1">
      <c r="A433" s="12" t="s">
        <v>78</v>
      </c>
      <c r="B433" s="12" t="s">
        <v>15</v>
      </c>
      <c r="C433" s="12" t="s">
        <v>77</v>
      </c>
      <c r="D433" s="12" t="s">
        <v>13</v>
      </c>
      <c r="E433" s="65"/>
      <c r="F433" s="57"/>
      <c r="G433" s="40"/>
      <c r="H433" s="12" t="s">
        <v>76</v>
      </c>
      <c r="I433" s="12"/>
      <c r="J433" s="11"/>
      <c r="K433" s="11"/>
      <c r="L433" s="11"/>
      <c r="M433" s="11"/>
      <c r="N433" s="81"/>
      <c r="O433" s="1"/>
      <c r="P433" s="1"/>
      <c r="Q433" s="1"/>
      <c r="R433" s="1"/>
    </row>
    <row r="434" spans="1:18" s="5" customFormat="1" ht="41.25" hidden="1" customHeight="1">
      <c r="A434" s="12" t="s">
        <v>75</v>
      </c>
      <c r="B434" s="12" t="s">
        <v>15</v>
      </c>
      <c r="C434" s="12" t="s">
        <v>74</v>
      </c>
      <c r="D434" s="12" t="s">
        <v>40</v>
      </c>
      <c r="E434" s="65"/>
      <c r="F434" s="57"/>
      <c r="G434" s="40"/>
      <c r="H434" s="13" t="s">
        <v>12</v>
      </c>
      <c r="I434" s="12"/>
      <c r="J434" s="11"/>
      <c r="K434" s="11"/>
      <c r="L434" s="11"/>
      <c r="M434" s="11"/>
      <c r="N434" s="81"/>
      <c r="O434" s="1"/>
      <c r="P434" s="1"/>
      <c r="Q434" s="1"/>
      <c r="R434" s="1"/>
    </row>
    <row r="435" spans="1:18" s="5" customFormat="1" ht="41.25" hidden="1" customHeight="1">
      <c r="A435" s="12" t="s">
        <v>73</v>
      </c>
      <c r="B435" s="12" t="s">
        <v>15</v>
      </c>
      <c r="C435" s="12" t="s">
        <v>72</v>
      </c>
      <c r="D435" s="12" t="s">
        <v>40</v>
      </c>
      <c r="E435" s="65"/>
      <c r="F435" s="57"/>
      <c r="G435" s="40"/>
      <c r="H435" s="13" t="s">
        <v>12</v>
      </c>
      <c r="I435" s="12"/>
      <c r="J435" s="11"/>
      <c r="K435" s="11"/>
      <c r="L435" s="11"/>
      <c r="M435" s="11"/>
      <c r="N435" s="81"/>
      <c r="O435" s="1"/>
      <c r="P435" s="1"/>
      <c r="Q435" s="1"/>
      <c r="R435" s="1"/>
    </row>
    <row r="436" spans="1:18" s="5" customFormat="1" ht="41.25" hidden="1" customHeight="1">
      <c r="A436" s="12" t="s">
        <v>71</v>
      </c>
      <c r="B436" s="12" t="s">
        <v>15</v>
      </c>
      <c r="C436" s="12" t="s">
        <v>70</v>
      </c>
      <c r="D436" s="12" t="s">
        <v>40</v>
      </c>
      <c r="E436" s="65"/>
      <c r="F436" s="57"/>
      <c r="G436" s="40"/>
      <c r="H436" s="13" t="s">
        <v>12</v>
      </c>
      <c r="I436" s="12"/>
      <c r="J436" s="11"/>
      <c r="K436" s="11"/>
      <c r="L436" s="11"/>
      <c r="M436" s="11"/>
      <c r="N436" s="81"/>
      <c r="O436" s="1"/>
      <c r="P436" s="1"/>
      <c r="Q436" s="1"/>
      <c r="R436" s="1"/>
    </row>
    <row r="437" spans="1:18" s="5" customFormat="1" ht="41.25" hidden="1" customHeight="1">
      <c r="A437" s="12" t="s">
        <v>69</v>
      </c>
      <c r="B437" s="12" t="s">
        <v>15</v>
      </c>
      <c r="C437" s="12" t="s">
        <v>68</v>
      </c>
      <c r="D437" s="12" t="s">
        <v>40</v>
      </c>
      <c r="E437" s="65"/>
      <c r="F437" s="57"/>
      <c r="G437" s="40"/>
      <c r="H437" s="13" t="s">
        <v>12</v>
      </c>
      <c r="I437" s="12" t="s">
        <v>67</v>
      </c>
      <c r="J437" s="11"/>
      <c r="K437" s="11"/>
      <c r="L437" s="11"/>
      <c r="M437" s="11"/>
      <c r="N437" s="81"/>
      <c r="O437" s="1"/>
      <c r="P437" s="1"/>
      <c r="Q437" s="1"/>
      <c r="R437" s="1"/>
    </row>
    <row r="438" spans="1:18" s="5" customFormat="1" ht="41.25" hidden="1" customHeight="1">
      <c r="A438" s="12" t="s">
        <v>65</v>
      </c>
      <c r="B438" s="12" t="s">
        <v>15</v>
      </c>
      <c r="C438" s="12" t="s">
        <v>64</v>
      </c>
      <c r="D438" s="12" t="s">
        <v>40</v>
      </c>
      <c r="E438" s="66"/>
      <c r="F438" s="57"/>
      <c r="G438" s="40"/>
      <c r="H438" s="13" t="s">
        <v>12</v>
      </c>
      <c r="I438" s="12"/>
      <c r="J438" s="11"/>
      <c r="K438" s="11"/>
      <c r="L438" s="11"/>
      <c r="M438" s="11"/>
      <c r="N438" s="81"/>
      <c r="O438" s="1"/>
      <c r="P438" s="1"/>
      <c r="Q438" s="1"/>
      <c r="R438" s="1"/>
    </row>
    <row r="439" spans="1:18" s="5" customFormat="1" ht="41.25" hidden="1" customHeight="1">
      <c r="A439" s="12" t="s">
        <v>63</v>
      </c>
      <c r="B439" s="12" t="s">
        <v>15</v>
      </c>
      <c r="C439" s="12" t="s">
        <v>62</v>
      </c>
      <c r="D439" s="12" t="s">
        <v>40</v>
      </c>
      <c r="E439" s="65"/>
      <c r="F439" s="57"/>
      <c r="G439" s="40"/>
      <c r="H439" s="13" t="s">
        <v>12</v>
      </c>
      <c r="I439" s="12"/>
      <c r="J439" s="11"/>
      <c r="K439" s="11"/>
      <c r="L439" s="11"/>
      <c r="M439" s="11"/>
      <c r="N439" s="81"/>
      <c r="O439" s="1"/>
      <c r="P439" s="1"/>
      <c r="Q439" s="1"/>
      <c r="R439" s="1"/>
    </row>
    <row r="440" spans="1:18" s="5" customFormat="1" ht="41.25" hidden="1" customHeight="1">
      <c r="A440" s="12" t="s">
        <v>61</v>
      </c>
      <c r="B440" s="12" t="s">
        <v>15</v>
      </c>
      <c r="C440" s="12" t="s">
        <v>60</v>
      </c>
      <c r="D440" s="12" t="s">
        <v>34</v>
      </c>
      <c r="E440" s="66"/>
      <c r="F440" s="57"/>
      <c r="G440" s="40"/>
      <c r="H440" s="13" t="s">
        <v>12</v>
      </c>
      <c r="I440" s="12"/>
      <c r="J440" s="11"/>
      <c r="K440" s="11"/>
      <c r="L440" s="14"/>
      <c r="M440" s="14"/>
      <c r="N440" s="81"/>
      <c r="O440" s="1"/>
      <c r="P440" s="1"/>
      <c r="Q440" s="1"/>
      <c r="R440" s="1"/>
    </row>
    <row r="441" spans="1:18" s="5" customFormat="1" ht="41.25" hidden="1" customHeight="1">
      <c r="A441" s="12" t="s">
        <v>57</v>
      </c>
      <c r="B441" s="12" t="s">
        <v>15</v>
      </c>
      <c r="C441" s="12" t="s">
        <v>56</v>
      </c>
      <c r="D441" s="12" t="s">
        <v>13</v>
      </c>
      <c r="E441" s="65"/>
      <c r="F441" s="57"/>
      <c r="G441" s="40"/>
      <c r="H441" s="12" t="s">
        <v>55</v>
      </c>
      <c r="I441" s="12"/>
      <c r="J441" s="11"/>
      <c r="K441" s="11"/>
      <c r="L441" s="11"/>
      <c r="M441" s="11"/>
      <c r="N441" s="81"/>
      <c r="O441" s="1"/>
      <c r="P441" s="1"/>
      <c r="Q441" s="1"/>
      <c r="R441" s="1"/>
    </row>
    <row r="442" spans="1:18" s="5" customFormat="1" ht="41.25" hidden="1" customHeight="1">
      <c r="A442" s="12" t="s">
        <v>54</v>
      </c>
      <c r="B442" s="12" t="s">
        <v>15</v>
      </c>
      <c r="C442" s="12" t="s">
        <v>53</v>
      </c>
      <c r="D442" s="12" t="s">
        <v>40</v>
      </c>
      <c r="E442" s="65"/>
      <c r="F442" s="57"/>
      <c r="G442" s="40"/>
      <c r="H442" s="13" t="s">
        <v>12</v>
      </c>
      <c r="I442" s="12"/>
      <c r="J442" s="11"/>
      <c r="K442" s="11"/>
      <c r="L442" s="11"/>
      <c r="M442" s="11"/>
      <c r="N442" s="81"/>
      <c r="O442" s="1"/>
      <c r="P442" s="1"/>
      <c r="Q442" s="1"/>
      <c r="R442" s="1"/>
    </row>
    <row r="443" spans="1:18" s="5" customFormat="1" ht="41.25" hidden="1" customHeight="1">
      <c r="A443" s="12" t="s">
        <v>52</v>
      </c>
      <c r="B443" s="12" t="s">
        <v>15</v>
      </c>
      <c r="C443" s="12" t="s">
        <v>51</v>
      </c>
      <c r="D443" s="12" t="s">
        <v>13</v>
      </c>
      <c r="E443" s="65"/>
      <c r="F443" s="57"/>
      <c r="G443" s="40"/>
      <c r="H443" s="12" t="s">
        <v>20</v>
      </c>
      <c r="I443" s="12"/>
      <c r="J443" s="11"/>
      <c r="K443" s="11"/>
      <c r="L443" s="11"/>
      <c r="M443" s="11"/>
      <c r="N443" s="81"/>
      <c r="O443" s="1"/>
      <c r="P443" s="1"/>
      <c r="Q443" s="1"/>
      <c r="R443" s="1"/>
    </row>
    <row r="444" spans="1:18" s="5" customFormat="1" ht="41.25" hidden="1" customHeight="1">
      <c r="A444" s="12" t="s">
        <v>50</v>
      </c>
      <c r="B444" s="12" t="s">
        <v>15</v>
      </c>
      <c r="C444" s="12" t="s">
        <v>49</v>
      </c>
      <c r="D444" s="12" t="s">
        <v>13</v>
      </c>
      <c r="E444" s="65"/>
      <c r="F444" s="57"/>
      <c r="G444" s="40"/>
      <c r="H444" s="13" t="s">
        <v>12</v>
      </c>
      <c r="I444" s="12"/>
      <c r="J444" s="11"/>
      <c r="K444" s="11"/>
      <c r="L444" s="11"/>
      <c r="M444" s="11"/>
      <c r="N444" s="81"/>
      <c r="O444" s="1"/>
      <c r="P444" s="1"/>
      <c r="Q444" s="1"/>
      <c r="R444" s="1"/>
    </row>
    <row r="445" spans="1:18" s="5" customFormat="1" ht="41.25" hidden="1" customHeight="1">
      <c r="A445" s="12" t="s">
        <v>48</v>
      </c>
      <c r="B445" s="12" t="s">
        <v>15</v>
      </c>
      <c r="C445" s="12" t="s">
        <v>47</v>
      </c>
      <c r="D445" s="12" t="s">
        <v>40</v>
      </c>
      <c r="E445" s="66"/>
      <c r="F445" s="57"/>
      <c r="G445" s="40"/>
      <c r="H445" s="12" t="s">
        <v>20</v>
      </c>
      <c r="I445" s="12"/>
      <c r="J445" s="11"/>
      <c r="K445" s="11"/>
      <c r="L445" s="11"/>
      <c r="M445" s="11"/>
      <c r="N445" s="81"/>
      <c r="O445" s="1"/>
      <c r="P445" s="1"/>
      <c r="Q445" s="1"/>
      <c r="R445" s="1"/>
    </row>
    <row r="446" spans="1:18" s="5" customFormat="1" ht="41.25" hidden="1" customHeight="1">
      <c r="A446" s="12" t="s">
        <v>46</v>
      </c>
      <c r="B446" s="12" t="s">
        <v>15</v>
      </c>
      <c r="C446" s="12" t="s">
        <v>45</v>
      </c>
      <c r="D446" s="12" t="s">
        <v>13</v>
      </c>
      <c r="E446" s="65"/>
      <c r="F446" s="57"/>
      <c r="G446" s="40"/>
      <c r="H446" s="13" t="s">
        <v>12</v>
      </c>
      <c r="I446" s="12"/>
      <c r="J446" s="11"/>
      <c r="K446" s="11"/>
      <c r="L446" s="11"/>
      <c r="M446" s="11"/>
      <c r="N446" s="81"/>
      <c r="O446" s="1"/>
      <c r="P446" s="1"/>
      <c r="Q446" s="1"/>
      <c r="R446" s="1"/>
    </row>
    <row r="447" spans="1:18" s="5" customFormat="1" ht="41.25" hidden="1" customHeight="1">
      <c r="A447" s="12" t="s">
        <v>44</v>
      </c>
      <c r="B447" s="12" t="s">
        <v>15</v>
      </c>
      <c r="C447" s="12" t="s">
        <v>43</v>
      </c>
      <c r="D447" s="12" t="s">
        <v>34</v>
      </c>
      <c r="E447" s="65"/>
      <c r="F447" s="57"/>
      <c r="G447" s="40"/>
      <c r="H447" s="13" t="s">
        <v>12</v>
      </c>
      <c r="I447" s="12"/>
      <c r="J447" s="11"/>
      <c r="K447" s="11"/>
      <c r="L447" s="11"/>
      <c r="M447" s="11"/>
      <c r="N447" s="81"/>
      <c r="O447" s="1"/>
      <c r="P447" s="1"/>
      <c r="Q447" s="1"/>
      <c r="R447" s="1"/>
    </row>
    <row r="448" spans="1:18" s="5" customFormat="1" ht="41.25" hidden="1" customHeight="1">
      <c r="A448" s="12" t="s">
        <v>42</v>
      </c>
      <c r="B448" s="12" t="s">
        <v>15</v>
      </c>
      <c r="C448" s="165" t="s">
        <v>41</v>
      </c>
      <c r="D448" s="12" t="s">
        <v>40</v>
      </c>
      <c r="E448" s="65"/>
      <c r="F448" s="57"/>
      <c r="G448" s="40"/>
      <c r="H448" s="12" t="s">
        <v>20</v>
      </c>
      <c r="I448" s="12"/>
      <c r="J448" s="11"/>
      <c r="K448" s="11"/>
      <c r="L448" s="11"/>
      <c r="M448" s="11"/>
      <c r="N448" s="81"/>
      <c r="O448" s="1"/>
      <c r="P448" s="1"/>
      <c r="Q448" s="1"/>
      <c r="R448" s="1"/>
    </row>
    <row r="449" spans="1:25" s="5" customFormat="1" ht="41.25" hidden="1" customHeight="1">
      <c r="A449" s="12" t="s">
        <v>36</v>
      </c>
      <c r="B449" s="12" t="s">
        <v>15</v>
      </c>
      <c r="C449" s="12" t="s">
        <v>35</v>
      </c>
      <c r="D449" s="12" t="s">
        <v>34</v>
      </c>
      <c r="E449" s="65"/>
      <c r="F449" s="57"/>
      <c r="G449" s="40"/>
      <c r="H449" s="13" t="s">
        <v>12</v>
      </c>
      <c r="I449" s="12"/>
      <c r="J449" s="11"/>
      <c r="K449" s="11"/>
      <c r="L449" s="11"/>
      <c r="M449" s="11"/>
      <c r="N449" s="81"/>
      <c r="O449" s="1"/>
      <c r="P449" s="1"/>
      <c r="Q449" s="1"/>
      <c r="R449" s="1"/>
    </row>
    <row r="450" spans="1:25" s="5" customFormat="1" ht="41.25" hidden="1" customHeight="1">
      <c r="A450" s="12" t="s">
        <v>33</v>
      </c>
      <c r="B450" s="12" t="s">
        <v>15</v>
      </c>
      <c r="C450" s="12" t="s">
        <v>32</v>
      </c>
      <c r="D450" s="12" t="s">
        <v>13</v>
      </c>
      <c r="E450" s="65"/>
      <c r="F450" s="57"/>
      <c r="G450" s="40"/>
      <c r="H450" s="12" t="s">
        <v>23</v>
      </c>
      <c r="I450" s="12"/>
      <c r="J450" s="11"/>
      <c r="K450" s="11"/>
      <c r="L450" s="11"/>
      <c r="M450" s="11"/>
      <c r="N450" s="81"/>
      <c r="O450" s="1"/>
      <c r="P450" s="1"/>
      <c r="Q450" s="1"/>
      <c r="R450" s="1"/>
    </row>
    <row r="451" spans="1:25" s="5" customFormat="1" ht="41.25" hidden="1" customHeight="1">
      <c r="A451" s="12" t="s">
        <v>31</v>
      </c>
      <c r="B451" s="12" t="s">
        <v>15</v>
      </c>
      <c r="C451" s="12" t="s">
        <v>30</v>
      </c>
      <c r="D451" s="12" t="s">
        <v>13</v>
      </c>
      <c r="E451" s="66"/>
      <c r="F451" s="57"/>
      <c r="G451" s="40"/>
      <c r="H451" s="13" t="s">
        <v>12</v>
      </c>
      <c r="I451" s="12"/>
      <c r="J451" s="11"/>
      <c r="K451" s="11"/>
      <c r="L451" s="11"/>
      <c r="M451" s="11"/>
      <c r="N451" s="81"/>
      <c r="O451" s="1"/>
      <c r="P451" s="1"/>
      <c r="Q451" s="1"/>
      <c r="R451" s="1"/>
    </row>
    <row r="452" spans="1:25" s="5" customFormat="1" ht="41.25" hidden="1" customHeight="1">
      <c r="A452" s="12" t="s">
        <v>29</v>
      </c>
      <c r="B452" s="12" t="s">
        <v>15</v>
      </c>
      <c r="C452" s="12" t="s">
        <v>28</v>
      </c>
      <c r="D452" s="12" t="s">
        <v>13</v>
      </c>
      <c r="E452" s="66"/>
      <c r="F452" s="57"/>
      <c r="G452" s="40"/>
      <c r="H452" s="13" t="s">
        <v>12</v>
      </c>
      <c r="I452" s="12"/>
      <c r="J452" s="11"/>
      <c r="K452" s="11"/>
      <c r="L452" s="11"/>
      <c r="M452" s="11"/>
      <c r="N452" s="81"/>
      <c r="O452" s="1"/>
      <c r="P452" s="1"/>
      <c r="Q452" s="1"/>
      <c r="R452" s="1"/>
    </row>
    <row r="453" spans="1:25" s="5" customFormat="1" ht="41.25" hidden="1" customHeight="1">
      <c r="A453" s="12" t="s">
        <v>27</v>
      </c>
      <c r="B453" s="12" t="s">
        <v>15</v>
      </c>
      <c r="C453" s="12" t="s">
        <v>26</v>
      </c>
      <c r="D453" s="12" t="s">
        <v>13</v>
      </c>
      <c r="E453" s="66"/>
      <c r="F453" s="57"/>
      <c r="G453" s="40"/>
      <c r="H453" s="12" t="s">
        <v>23</v>
      </c>
      <c r="I453" s="12"/>
      <c r="J453" s="11"/>
      <c r="K453" s="11"/>
      <c r="L453" s="11"/>
      <c r="M453" s="11"/>
      <c r="N453" s="81"/>
      <c r="O453" s="1"/>
      <c r="P453" s="1"/>
      <c r="Q453" s="1"/>
      <c r="R453" s="1"/>
    </row>
    <row r="454" spans="1:25" s="5" customFormat="1" ht="41.25" hidden="1" customHeight="1">
      <c r="A454" s="12" t="s">
        <v>25</v>
      </c>
      <c r="B454" s="12" t="s">
        <v>15</v>
      </c>
      <c r="C454" s="12" t="s">
        <v>24</v>
      </c>
      <c r="D454" s="12" t="s">
        <v>13</v>
      </c>
      <c r="E454" s="66"/>
      <c r="F454" s="57"/>
      <c r="G454" s="40"/>
      <c r="H454" s="12" t="s">
        <v>23</v>
      </c>
      <c r="I454" s="12"/>
      <c r="J454" s="11"/>
      <c r="K454" s="11"/>
      <c r="L454" s="11"/>
      <c r="M454" s="11"/>
      <c r="N454" s="81"/>
      <c r="O454" s="1"/>
      <c r="P454" s="1"/>
      <c r="Q454" s="1"/>
      <c r="R454" s="1"/>
    </row>
    <row r="455" spans="1:25" s="5" customFormat="1" ht="41.25" hidden="1" customHeight="1">
      <c r="A455" s="12" t="s">
        <v>22</v>
      </c>
      <c r="B455" s="12" t="s">
        <v>15</v>
      </c>
      <c r="C455" s="12" t="s">
        <v>21</v>
      </c>
      <c r="D455" s="12" t="s">
        <v>13</v>
      </c>
      <c r="E455" s="65"/>
      <c r="F455" s="57"/>
      <c r="G455" s="40"/>
      <c r="H455" s="12" t="s">
        <v>20</v>
      </c>
      <c r="I455" s="12"/>
      <c r="J455" s="11"/>
      <c r="K455" s="11"/>
      <c r="L455" s="11"/>
      <c r="M455" s="11"/>
      <c r="N455" s="81"/>
      <c r="O455" s="1"/>
      <c r="P455" s="1"/>
      <c r="Q455" s="1"/>
      <c r="R455" s="1"/>
    </row>
    <row r="456" spans="1:25" s="5" customFormat="1" ht="41.25" hidden="1" customHeight="1">
      <c r="A456" s="12" t="s">
        <v>19</v>
      </c>
      <c r="B456" s="12" t="s">
        <v>15</v>
      </c>
      <c r="C456" s="12" t="s">
        <v>18</v>
      </c>
      <c r="D456" s="12" t="s">
        <v>17</v>
      </c>
      <c r="E456" s="65"/>
      <c r="F456" s="57"/>
      <c r="G456" s="40"/>
      <c r="H456" s="13" t="s">
        <v>12</v>
      </c>
      <c r="I456" s="12"/>
      <c r="J456" s="11"/>
      <c r="K456" s="11"/>
      <c r="L456" s="11"/>
      <c r="M456" s="11"/>
      <c r="N456" s="81"/>
      <c r="O456" s="1"/>
      <c r="P456" s="1"/>
      <c r="Q456" s="1"/>
      <c r="R456" s="1"/>
    </row>
    <row r="457" spans="1:25" s="5" customFormat="1" ht="41.25" hidden="1" customHeight="1">
      <c r="A457" s="9" t="s">
        <v>16</v>
      </c>
      <c r="B457" s="9" t="s">
        <v>15</v>
      </c>
      <c r="C457" s="9" t="s">
        <v>14</v>
      </c>
      <c r="D457" s="9" t="s">
        <v>13</v>
      </c>
      <c r="E457" s="67">
        <v>856</v>
      </c>
      <c r="F457" s="58">
        <v>3200</v>
      </c>
      <c r="G457" s="41">
        <v>3200</v>
      </c>
      <c r="H457" s="10" t="s">
        <v>12</v>
      </c>
      <c r="I457" s="9"/>
      <c r="J457" s="8"/>
      <c r="K457" s="8"/>
      <c r="L457" s="8"/>
      <c r="M457" s="8"/>
      <c r="N457" s="81"/>
      <c r="O457" s="1"/>
      <c r="P457" s="1"/>
      <c r="Q457" s="1"/>
      <c r="R457" s="1"/>
    </row>
    <row r="458" spans="1:25" s="5" customFormat="1" ht="41.25" hidden="1" customHeight="1">
      <c r="A458" s="9"/>
      <c r="B458" s="9"/>
      <c r="C458" s="9"/>
      <c r="D458" s="9"/>
      <c r="E458" s="63" t="s">
        <v>11</v>
      </c>
      <c r="F458" s="53">
        <v>94</v>
      </c>
      <c r="G458" s="44">
        <v>27</v>
      </c>
      <c r="H458" s="10" t="s">
        <v>0</v>
      </c>
      <c r="I458" s="9"/>
      <c r="J458" s="8"/>
      <c r="K458" s="8"/>
      <c r="L458" s="8"/>
      <c r="M458" s="8"/>
      <c r="N458" s="81"/>
      <c r="O458" s="1"/>
      <c r="P458" s="1"/>
      <c r="Q458" s="1"/>
      <c r="R458" s="1"/>
    </row>
    <row r="459" spans="1:25" s="5" customFormat="1" ht="41.25" hidden="1" customHeight="1">
      <c r="A459" s="9"/>
      <c r="B459" s="9"/>
      <c r="C459" s="9"/>
      <c r="D459" s="9"/>
      <c r="E459" s="63" t="s">
        <v>10</v>
      </c>
      <c r="F459" s="53">
        <v>364</v>
      </c>
      <c r="G459" s="44">
        <v>6</v>
      </c>
      <c r="H459" s="10" t="s">
        <v>9</v>
      </c>
      <c r="I459" s="9"/>
      <c r="J459" s="8"/>
      <c r="K459" s="8"/>
      <c r="L459" s="8"/>
      <c r="M459" s="8"/>
      <c r="N459" s="81"/>
      <c r="O459" s="1"/>
      <c r="P459" s="1"/>
      <c r="Q459" s="1"/>
      <c r="R459" s="1"/>
    </row>
    <row r="460" spans="1:25" s="5" customFormat="1" ht="41.25" hidden="1" customHeight="1">
      <c r="A460" s="9"/>
      <c r="B460" s="9"/>
      <c r="C460" s="9"/>
      <c r="D460" s="9"/>
      <c r="E460" s="63" t="s">
        <v>8</v>
      </c>
      <c r="F460" s="53">
        <v>1332</v>
      </c>
      <c r="G460" s="44">
        <v>2</v>
      </c>
      <c r="H460" s="9" t="s">
        <v>1634</v>
      </c>
      <c r="I460" s="9"/>
      <c r="J460" s="8"/>
      <c r="K460" s="8"/>
      <c r="L460" s="8"/>
      <c r="M460" s="8"/>
      <c r="N460" s="81"/>
      <c r="O460" s="1"/>
      <c r="P460" s="1"/>
      <c r="Q460" s="1"/>
      <c r="R460" s="1"/>
    </row>
    <row r="461" spans="1:25" s="5" customFormat="1" ht="41.25" hidden="1" customHeight="1">
      <c r="A461" s="9"/>
      <c r="B461" s="9"/>
      <c r="C461" s="9"/>
      <c r="D461" s="9"/>
      <c r="E461" s="63" t="s">
        <v>7</v>
      </c>
      <c r="F461" s="53">
        <v>102</v>
      </c>
      <c r="G461" s="44">
        <v>7</v>
      </c>
      <c r="H461" s="10" t="s">
        <v>3</v>
      </c>
      <c r="I461" s="9"/>
      <c r="J461" s="8"/>
      <c r="K461" s="8"/>
      <c r="L461" s="8"/>
      <c r="M461" s="8"/>
      <c r="N461" s="81"/>
      <c r="O461" s="1"/>
      <c r="P461" s="1"/>
      <c r="Q461" s="1"/>
      <c r="R461" s="1"/>
    </row>
    <row r="462" spans="1:25" s="5" customFormat="1" ht="41.25" hidden="1" customHeight="1">
      <c r="A462" s="9"/>
      <c r="B462" s="9"/>
      <c r="C462" s="9"/>
      <c r="D462" s="9"/>
      <c r="E462" s="63" t="s">
        <v>6</v>
      </c>
      <c r="F462" s="53">
        <v>102</v>
      </c>
      <c r="G462" s="44">
        <v>11</v>
      </c>
      <c r="H462" s="10" t="s">
        <v>3</v>
      </c>
      <c r="I462" s="9"/>
      <c r="J462" s="8"/>
      <c r="K462" s="8"/>
      <c r="L462" s="8"/>
      <c r="M462" s="8"/>
      <c r="N462" s="81"/>
      <c r="O462" s="1"/>
      <c r="P462" s="1"/>
      <c r="Q462" s="1"/>
      <c r="R462" s="1"/>
    </row>
    <row r="463" spans="1:25" s="5" customFormat="1" ht="41.25" hidden="1" customHeight="1">
      <c r="A463" s="9"/>
      <c r="B463" s="9"/>
      <c r="C463" s="9"/>
      <c r="D463" s="9"/>
      <c r="E463" s="63" t="s">
        <v>5</v>
      </c>
      <c r="F463" s="53">
        <v>122</v>
      </c>
      <c r="G463" s="44">
        <v>6</v>
      </c>
      <c r="H463" s="10" t="s">
        <v>3</v>
      </c>
      <c r="I463" s="9"/>
      <c r="J463" s="8"/>
      <c r="K463" s="8"/>
      <c r="L463" s="8"/>
      <c r="M463" s="8"/>
      <c r="N463" s="81"/>
      <c r="O463" s="1"/>
      <c r="P463" s="1"/>
      <c r="Q463" s="1"/>
      <c r="R463" s="1"/>
      <c r="S463" s="7"/>
      <c r="T463" s="7"/>
      <c r="U463" s="7"/>
      <c r="V463" s="7"/>
      <c r="W463" s="7"/>
      <c r="X463" s="7"/>
      <c r="Y463" s="7"/>
    </row>
    <row r="464" spans="1:25" s="5" customFormat="1" ht="41.25" hidden="1" customHeight="1">
      <c r="A464" s="9"/>
      <c r="B464" s="9"/>
      <c r="C464" s="9"/>
      <c r="D464" s="9"/>
      <c r="E464" s="63" t="s">
        <v>2</v>
      </c>
      <c r="F464" s="53">
        <v>1398</v>
      </c>
      <c r="G464" s="44">
        <v>3</v>
      </c>
      <c r="H464" s="9" t="s">
        <v>1637</v>
      </c>
      <c r="I464" s="9"/>
      <c r="J464" s="8"/>
      <c r="K464" s="8"/>
      <c r="L464" s="8"/>
      <c r="M464" s="8"/>
      <c r="N464" s="81"/>
      <c r="O464" s="1"/>
      <c r="P464" s="1"/>
      <c r="Q464" s="1"/>
      <c r="R464" s="1"/>
    </row>
    <row r="465" spans="1:25" s="7" customFormat="1" ht="41.25" hidden="1" customHeight="1">
      <c r="A465" s="88"/>
      <c r="B465" s="88"/>
      <c r="C465" s="88"/>
      <c r="D465" s="88"/>
      <c r="E465" s="89" t="s">
        <v>1</v>
      </c>
      <c r="F465" s="90">
        <v>50</v>
      </c>
      <c r="G465" s="91">
        <v>17</v>
      </c>
      <c r="H465" s="92" t="s">
        <v>0</v>
      </c>
      <c r="I465" s="88"/>
      <c r="J465" s="8"/>
      <c r="K465" s="8"/>
      <c r="L465" s="8"/>
      <c r="M465" s="8"/>
      <c r="N465" s="87"/>
      <c r="O465" s="1"/>
      <c r="P465" s="1"/>
      <c r="Q465" s="1"/>
      <c r="R465" s="1"/>
      <c r="S465" s="5"/>
      <c r="T465" s="5"/>
      <c r="U465" s="5"/>
      <c r="V465" s="5"/>
      <c r="W465" s="5"/>
      <c r="X465" s="5"/>
      <c r="Y465" s="5"/>
    </row>
    <row r="466" spans="1:25" s="5" customFormat="1" ht="41.25" customHeight="1">
      <c r="A466" s="93"/>
      <c r="B466" s="94"/>
      <c r="C466" s="94"/>
      <c r="D466" s="94"/>
      <c r="E466" s="95"/>
      <c r="F466" s="96"/>
      <c r="G466" s="97"/>
      <c r="H466" s="43"/>
      <c r="I466" s="98"/>
      <c r="J466" s="2"/>
      <c r="K466" s="2"/>
      <c r="L466" s="3"/>
      <c r="M466" s="3"/>
      <c r="N466" s="81"/>
      <c r="O466" s="1"/>
      <c r="P466" s="1"/>
      <c r="Q466" s="1"/>
      <c r="R466" s="1"/>
    </row>
    <row r="467" spans="1:25" s="5" customFormat="1" ht="41.25" customHeight="1">
      <c r="A467" s="93"/>
      <c r="B467" s="94"/>
      <c r="C467" s="94"/>
      <c r="D467" s="94"/>
      <c r="E467" s="95"/>
      <c r="F467" s="96"/>
      <c r="G467" s="97"/>
      <c r="H467" s="43"/>
      <c r="I467" s="98"/>
      <c r="J467" s="2"/>
      <c r="K467" s="2"/>
      <c r="L467" s="3"/>
      <c r="M467" s="3"/>
      <c r="N467" s="81"/>
      <c r="O467" s="1"/>
      <c r="P467" s="1"/>
      <c r="Q467" s="1"/>
      <c r="R467" s="1"/>
    </row>
    <row r="468" spans="1:25" s="5" customFormat="1" ht="41.25" customHeight="1">
      <c r="A468" s="94"/>
      <c r="B468" s="94"/>
      <c r="C468" s="94"/>
      <c r="D468" s="94"/>
      <c r="E468" s="93"/>
      <c r="F468" s="96"/>
      <c r="G468" s="97"/>
      <c r="H468" s="43"/>
      <c r="I468" s="98"/>
      <c r="J468" s="43"/>
      <c r="K468" s="43"/>
      <c r="L468" s="157"/>
      <c r="M468" s="157"/>
      <c r="N468" s="81"/>
      <c r="O468" s="1"/>
      <c r="P468" s="1"/>
      <c r="Q468" s="1"/>
      <c r="R468" s="1"/>
    </row>
    <row r="469" spans="1:25" s="5" customFormat="1" ht="41.25" customHeight="1">
      <c r="A469" s="94"/>
      <c r="B469" s="94"/>
      <c r="C469" s="94"/>
      <c r="D469" s="94"/>
      <c r="E469" s="93"/>
      <c r="F469" s="96"/>
      <c r="G469" s="97"/>
      <c r="H469" s="158"/>
      <c r="I469" s="159"/>
      <c r="J469" s="160"/>
      <c r="K469" s="43"/>
      <c r="L469" s="157"/>
      <c r="M469" s="157"/>
      <c r="N469" s="81"/>
      <c r="O469" s="1"/>
      <c r="P469" s="1"/>
      <c r="Q469" s="1"/>
      <c r="R469" s="1"/>
    </row>
    <row r="470" spans="1:25" s="5" customFormat="1" ht="41.25" customHeight="1">
      <c r="A470" s="94"/>
      <c r="B470" s="94"/>
      <c r="C470" s="94"/>
      <c r="D470" s="94"/>
      <c r="E470" s="93"/>
      <c r="F470" s="94"/>
      <c r="G470" s="94"/>
      <c r="H470" s="161"/>
      <c r="I470" s="161"/>
      <c r="J470" s="161"/>
      <c r="K470" s="94"/>
      <c r="L470" s="94"/>
      <c r="M470" s="94"/>
      <c r="N470" s="81"/>
      <c r="O470" s="1"/>
      <c r="P470" s="1"/>
      <c r="Q470" s="1"/>
      <c r="R470" s="1"/>
    </row>
    <row r="471" spans="1:25" s="5" customFormat="1" ht="41.25" customHeight="1">
      <c r="A471" s="94"/>
      <c r="B471" s="94"/>
      <c r="C471" s="94"/>
      <c r="D471" s="94"/>
      <c r="E471" s="93"/>
      <c r="F471" s="94"/>
      <c r="G471" s="94"/>
      <c r="H471" s="161"/>
      <c r="I471" s="161"/>
      <c r="J471" s="161"/>
      <c r="K471" s="94"/>
      <c r="L471" s="94"/>
      <c r="M471" s="94"/>
      <c r="N471" s="81"/>
      <c r="O471" s="1"/>
      <c r="P471" s="1"/>
      <c r="Q471" s="1"/>
      <c r="R471" s="1"/>
    </row>
    <row r="472" spans="1:25" s="5" customFormat="1" ht="41.25" customHeight="1">
      <c r="A472" s="94"/>
      <c r="B472" s="94"/>
      <c r="C472" s="94"/>
      <c r="D472" s="94"/>
      <c r="E472" s="93"/>
      <c r="F472" s="94"/>
      <c r="G472" s="94"/>
      <c r="H472" s="94"/>
      <c r="I472" s="94"/>
      <c r="J472" s="94"/>
      <c r="K472" s="94"/>
      <c r="L472" s="94"/>
      <c r="M472" s="94"/>
      <c r="N472" s="8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s="5" customFormat="1" ht="41.25" customHeight="1">
      <c r="A473" s="94"/>
      <c r="B473" s="94"/>
      <c r="C473" s="94"/>
      <c r="D473" s="94"/>
      <c r="E473" s="93"/>
      <c r="F473" s="94"/>
      <c r="G473" s="94"/>
      <c r="H473" s="94"/>
      <c r="I473" s="94"/>
      <c r="J473" s="1"/>
      <c r="K473" s="1"/>
      <c r="L473" s="1"/>
      <c r="M473" s="1"/>
      <c r="N473" s="8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>
      <c r="A474" s="1"/>
      <c r="E474" s="4"/>
      <c r="F474" s="1"/>
      <c r="G474" s="1"/>
      <c r="I474" s="1"/>
      <c r="J474" s="1"/>
      <c r="K474" s="1"/>
      <c r="L474" s="1"/>
      <c r="M474" s="1"/>
      <c r="Q474" s="1"/>
      <c r="R474" s="1"/>
    </row>
    <row r="475" spans="1:25">
      <c r="A475" s="1"/>
      <c r="E475" s="4"/>
      <c r="F475" s="1"/>
      <c r="G475" s="1"/>
      <c r="I475" s="1"/>
      <c r="J475" s="1"/>
      <c r="K475" s="1"/>
      <c r="L475" s="1"/>
      <c r="M475" s="1"/>
      <c r="Q475" s="1"/>
      <c r="R475" s="1"/>
    </row>
    <row r="476" spans="1:25">
      <c r="A476" s="1"/>
      <c r="E476" s="4"/>
      <c r="F476" s="1"/>
      <c r="G476" s="1"/>
      <c r="I476" s="1"/>
      <c r="J476" s="1"/>
      <c r="K476" s="1"/>
      <c r="L476" s="1"/>
      <c r="M476" s="1"/>
      <c r="Q476" s="1"/>
      <c r="R476" s="1"/>
    </row>
    <row r="477" spans="1:25">
      <c r="A477" s="1"/>
      <c r="E477" s="4"/>
      <c r="F477" s="1"/>
      <c r="G477" s="1"/>
      <c r="I477" s="1"/>
      <c r="J477" s="1"/>
      <c r="K477" s="1"/>
      <c r="L477" s="1"/>
      <c r="M477" s="1"/>
      <c r="Q477" s="1"/>
      <c r="R477" s="1"/>
    </row>
    <row r="478" spans="1:25" ht="16.5" customHeight="1">
      <c r="A478" s="1"/>
      <c r="E478" s="4"/>
      <c r="F478" s="1"/>
      <c r="G478" s="1"/>
      <c r="I478" s="1"/>
      <c r="J478" s="1"/>
      <c r="K478" s="1"/>
      <c r="L478" s="1"/>
      <c r="M478" s="1"/>
      <c r="Q478" s="1"/>
      <c r="R478" s="1"/>
    </row>
    <row r="479" spans="1:25">
      <c r="A479" s="1"/>
      <c r="E479" s="4"/>
      <c r="F479" s="1"/>
      <c r="G479" s="1"/>
      <c r="I479" s="1"/>
      <c r="J479" s="1"/>
      <c r="K479" s="1"/>
      <c r="L479" s="1"/>
      <c r="M479" s="1"/>
      <c r="Q479" s="1"/>
      <c r="R479" s="1"/>
    </row>
    <row r="480" spans="1:25">
      <c r="F480" s="1"/>
      <c r="G480" s="1"/>
      <c r="I480" s="1"/>
      <c r="J480" s="1"/>
      <c r="K480" s="1"/>
      <c r="L480" s="1"/>
      <c r="M480" s="1"/>
      <c r="Q480" s="1"/>
      <c r="R480" s="1"/>
    </row>
    <row r="481" spans="6:18">
      <c r="F481" s="1"/>
      <c r="G481" s="1"/>
      <c r="I481" s="1"/>
      <c r="J481" s="1"/>
      <c r="K481" s="1"/>
      <c r="L481" s="1"/>
      <c r="M481" s="1"/>
      <c r="Q481" s="1"/>
      <c r="R481" s="1"/>
    </row>
    <row r="482" spans="6:18">
      <c r="F482" s="1"/>
      <c r="G482" s="1"/>
      <c r="I482" s="1"/>
      <c r="J482" s="1"/>
      <c r="K482" s="1"/>
      <c r="L482" s="1"/>
      <c r="M482" s="1"/>
      <c r="Q482" s="1"/>
      <c r="R482" s="1"/>
    </row>
    <row r="483" spans="6:18">
      <c r="F483" s="1"/>
      <c r="G483" s="1"/>
      <c r="I483" s="1"/>
      <c r="J483" s="1"/>
      <c r="K483" s="1"/>
      <c r="L483" s="1"/>
      <c r="M483" s="1"/>
      <c r="Q483" s="1"/>
      <c r="R483" s="1"/>
    </row>
    <row r="484" spans="6:18">
      <c r="F484" s="1"/>
      <c r="G484" s="1"/>
      <c r="I484" s="1"/>
      <c r="J484" s="1"/>
      <c r="K484" s="1"/>
      <c r="L484" s="1"/>
      <c r="M484" s="1"/>
      <c r="Q484" s="1"/>
      <c r="R484" s="1"/>
    </row>
    <row r="485" spans="6:18">
      <c r="F485" s="1"/>
      <c r="G485" s="1"/>
      <c r="I485" s="1"/>
      <c r="J485" s="1"/>
      <c r="K485" s="1"/>
      <c r="L485" s="1"/>
      <c r="M485" s="1"/>
      <c r="Q485" s="1"/>
      <c r="R485" s="1"/>
    </row>
    <row r="486" spans="6:18">
      <c r="F486" s="1"/>
      <c r="G486" s="1"/>
      <c r="I486" s="1"/>
      <c r="J486" s="1"/>
      <c r="K486" s="1"/>
      <c r="L486" s="1"/>
      <c r="M486" s="1"/>
      <c r="Q486" s="1"/>
      <c r="R486" s="1"/>
    </row>
    <row r="487" spans="6:18">
      <c r="F487" s="1"/>
      <c r="G487" s="1"/>
      <c r="I487" s="1"/>
      <c r="J487" s="1"/>
      <c r="K487" s="1"/>
      <c r="L487" s="1"/>
      <c r="M487" s="1"/>
      <c r="Q487" s="1"/>
      <c r="R487" s="1"/>
    </row>
    <row r="488" spans="6:18">
      <c r="F488" s="1"/>
      <c r="G488" s="1"/>
      <c r="I488" s="1"/>
      <c r="J488" s="1"/>
      <c r="K488" s="1"/>
      <c r="L488" s="1"/>
      <c r="M488" s="1"/>
      <c r="Q488" s="1"/>
      <c r="R488" s="1"/>
    </row>
    <row r="489" spans="6:18">
      <c r="F489" s="1"/>
      <c r="G489" s="1"/>
      <c r="I489" s="1"/>
      <c r="J489" s="1"/>
      <c r="K489" s="1"/>
      <c r="L489" s="1"/>
      <c r="M489" s="1"/>
      <c r="Q489" s="1"/>
      <c r="R489" s="1"/>
    </row>
    <row r="490" spans="6:18">
      <c r="F490" s="1"/>
      <c r="G490" s="1"/>
      <c r="I490" s="1"/>
      <c r="J490" s="1"/>
      <c r="K490" s="1"/>
      <c r="L490" s="1"/>
      <c r="M490" s="1"/>
      <c r="Q490" s="1"/>
      <c r="R490" s="1"/>
    </row>
    <row r="491" spans="6:18">
      <c r="F491" s="1"/>
      <c r="G491" s="1"/>
      <c r="I491" s="1"/>
      <c r="J491" s="1"/>
      <c r="K491" s="1"/>
      <c r="L491" s="1"/>
      <c r="M491" s="1"/>
      <c r="Q491" s="1"/>
      <c r="R491" s="1"/>
    </row>
    <row r="492" spans="6:18">
      <c r="F492" s="1"/>
      <c r="G492" s="1"/>
      <c r="I492" s="1"/>
      <c r="J492" s="1"/>
      <c r="K492" s="1"/>
      <c r="L492" s="1"/>
      <c r="M492" s="1"/>
    </row>
    <row r="493" spans="6:18">
      <c r="F493" s="1"/>
      <c r="G493" s="1"/>
      <c r="I493" s="1"/>
      <c r="J493" s="1"/>
      <c r="K493" s="1"/>
      <c r="L493" s="1"/>
      <c r="M493" s="1"/>
    </row>
    <row r="494" spans="6:18">
      <c r="F494" s="1"/>
      <c r="G494" s="1"/>
      <c r="I494" s="1"/>
      <c r="J494" s="1"/>
      <c r="K494" s="1"/>
      <c r="L494" s="1"/>
      <c r="M494" s="1"/>
    </row>
    <row r="495" spans="6:18">
      <c r="F495" s="1"/>
      <c r="G495" s="1"/>
      <c r="I495" s="1"/>
      <c r="J495" s="1"/>
      <c r="K495" s="1"/>
      <c r="L495" s="1"/>
      <c r="M495" s="1"/>
    </row>
    <row r="496" spans="6:18">
      <c r="F496" s="1"/>
      <c r="G496" s="1"/>
      <c r="I496" s="1"/>
      <c r="J496" s="1"/>
      <c r="K496" s="1"/>
      <c r="L496" s="1"/>
      <c r="M496" s="1"/>
    </row>
    <row r="497" spans="6:13">
      <c r="F497" s="1"/>
      <c r="G497" s="1"/>
      <c r="I497" s="1"/>
      <c r="J497" s="1"/>
      <c r="K497" s="1"/>
      <c r="L497" s="1"/>
      <c r="M497" s="1"/>
    </row>
    <row r="498" spans="6:13">
      <c r="F498" s="1"/>
      <c r="G498" s="1"/>
      <c r="I498" s="1"/>
      <c r="J498" s="1"/>
      <c r="K498" s="1"/>
      <c r="L498" s="1"/>
      <c r="M498" s="1"/>
    </row>
    <row r="499" spans="6:13">
      <c r="F499" s="1"/>
      <c r="G499" s="1"/>
      <c r="I499" s="1"/>
      <c r="J499" s="1"/>
      <c r="K499" s="1"/>
      <c r="L499" s="1"/>
      <c r="M499" s="1"/>
    </row>
    <row r="500" spans="6:13">
      <c r="F500" s="1"/>
      <c r="G500" s="1"/>
      <c r="I500" s="1"/>
      <c r="J500" s="1"/>
      <c r="K500" s="1"/>
      <c r="L500" s="1"/>
      <c r="M500" s="1"/>
    </row>
    <row r="501" spans="6:13">
      <c r="F501" s="1"/>
      <c r="G501" s="1"/>
      <c r="I501" s="1"/>
      <c r="J501" s="1"/>
      <c r="K501" s="1"/>
      <c r="L501" s="1"/>
      <c r="M501" s="1"/>
    </row>
    <row r="502" spans="6:13">
      <c r="F502" s="1"/>
      <c r="G502" s="1"/>
      <c r="I502" s="1"/>
      <c r="J502" s="1"/>
      <c r="K502" s="1"/>
      <c r="L502" s="1"/>
      <c r="M502" s="1"/>
    </row>
    <row r="503" spans="6:13">
      <c r="F503" s="1"/>
      <c r="G503" s="1"/>
      <c r="I503" s="1"/>
      <c r="J503" s="1"/>
      <c r="K503" s="1"/>
      <c r="L503" s="1"/>
      <c r="M503" s="1"/>
    </row>
    <row r="504" spans="6:13">
      <c r="F504" s="1"/>
      <c r="G504" s="1"/>
      <c r="I504" s="1"/>
      <c r="J504" s="1"/>
      <c r="K504" s="1"/>
      <c r="L504" s="1"/>
      <c r="M504" s="1"/>
    </row>
    <row r="505" spans="6:13">
      <c r="F505" s="1"/>
      <c r="G505" s="1"/>
      <c r="I505" s="1"/>
      <c r="J505" s="1"/>
      <c r="K505" s="1"/>
      <c r="L505" s="1"/>
      <c r="M505" s="1"/>
    </row>
    <row r="506" spans="6:13">
      <c r="F506" s="1"/>
      <c r="G506" s="1"/>
      <c r="I506" s="1"/>
      <c r="J506" s="1"/>
      <c r="K506" s="1"/>
      <c r="L506" s="1"/>
      <c r="M506" s="1"/>
    </row>
    <row r="507" spans="6:13">
      <c r="F507" s="1"/>
      <c r="G507" s="1"/>
      <c r="I507" s="1"/>
      <c r="J507" s="1"/>
      <c r="K507" s="1"/>
      <c r="L507" s="1"/>
      <c r="M507" s="1"/>
    </row>
    <row r="508" spans="6:13">
      <c r="F508" s="1"/>
      <c r="G508" s="1"/>
      <c r="I508" s="1"/>
      <c r="J508" s="1"/>
      <c r="K508" s="1"/>
      <c r="L508" s="1"/>
      <c r="M508" s="1"/>
    </row>
    <row r="509" spans="6:13">
      <c r="F509" s="1"/>
      <c r="G509" s="1"/>
      <c r="I509" s="1"/>
      <c r="J509" s="1"/>
      <c r="K509" s="1"/>
      <c r="L509" s="1"/>
      <c r="M509" s="1"/>
    </row>
    <row r="510" spans="6:13">
      <c r="F510" s="1"/>
      <c r="G510" s="1"/>
      <c r="I510" s="1"/>
      <c r="J510" s="1"/>
      <c r="K510" s="1"/>
      <c r="L510" s="1"/>
      <c r="M510" s="1"/>
    </row>
    <row r="511" spans="6:13">
      <c r="F511" s="1"/>
      <c r="G511" s="1"/>
      <c r="I511" s="1"/>
      <c r="J511" s="1"/>
      <c r="K511" s="1"/>
      <c r="L511" s="1"/>
      <c r="M511" s="1"/>
    </row>
    <row r="512" spans="6:13">
      <c r="F512" s="1"/>
      <c r="G512" s="1"/>
      <c r="I512" s="1"/>
      <c r="J512" s="1"/>
      <c r="K512" s="1"/>
      <c r="L512" s="1"/>
      <c r="M512" s="1"/>
    </row>
    <row r="513" spans="6:13">
      <c r="F513" s="1"/>
      <c r="G513" s="1"/>
      <c r="I513" s="1"/>
      <c r="J513" s="1"/>
      <c r="K513" s="1"/>
      <c r="L513" s="1"/>
      <c r="M513" s="1"/>
    </row>
    <row r="514" spans="6:13">
      <c r="F514" s="1"/>
      <c r="G514" s="1"/>
      <c r="I514" s="1"/>
      <c r="J514" s="1"/>
      <c r="K514" s="1"/>
      <c r="L514" s="1"/>
      <c r="M514" s="1"/>
    </row>
    <row r="515" spans="6:13">
      <c r="F515" s="1"/>
      <c r="G515" s="1"/>
      <c r="I515" s="1"/>
      <c r="J515" s="1"/>
      <c r="K515" s="1"/>
      <c r="L515" s="1"/>
      <c r="M515" s="1"/>
    </row>
    <row r="516" spans="6:13">
      <c r="F516" s="1"/>
      <c r="G516" s="1"/>
      <c r="I516" s="1"/>
      <c r="J516" s="1"/>
      <c r="K516" s="1"/>
      <c r="L516" s="1"/>
      <c r="M516" s="1"/>
    </row>
    <row r="517" spans="6:13">
      <c r="F517" s="1"/>
      <c r="G517" s="1"/>
      <c r="I517" s="1"/>
      <c r="J517" s="1"/>
      <c r="K517" s="1"/>
      <c r="L517" s="1"/>
      <c r="M517" s="1"/>
    </row>
    <row r="518" spans="6:13">
      <c r="F518" s="1"/>
      <c r="G518" s="1"/>
      <c r="I518" s="1"/>
      <c r="J518" s="1"/>
      <c r="K518" s="1"/>
      <c r="L518" s="1"/>
      <c r="M518" s="1"/>
    </row>
    <row r="519" spans="6:13">
      <c r="F519" s="1"/>
      <c r="G519" s="1"/>
      <c r="I519" s="1"/>
      <c r="J519" s="1"/>
      <c r="K519" s="1"/>
      <c r="L519" s="1"/>
      <c r="M519" s="1"/>
    </row>
    <row r="520" spans="6:13">
      <c r="F520" s="1"/>
      <c r="G520" s="1"/>
      <c r="I520" s="1"/>
      <c r="J520" s="1"/>
      <c r="K520" s="1"/>
      <c r="L520" s="1"/>
      <c r="M520" s="1"/>
    </row>
    <row r="521" spans="6:13">
      <c r="F521" s="1"/>
      <c r="G521" s="1"/>
      <c r="I521" s="1"/>
      <c r="J521" s="1"/>
      <c r="K521" s="1"/>
      <c r="L521" s="1"/>
      <c r="M521" s="1"/>
    </row>
    <row r="522" spans="6:13">
      <c r="F522" s="1"/>
      <c r="G522" s="1"/>
      <c r="I522" s="1"/>
      <c r="J522" s="1"/>
      <c r="K522" s="1"/>
      <c r="L522" s="1"/>
      <c r="M522" s="1"/>
    </row>
    <row r="523" spans="6:13">
      <c r="F523" s="1"/>
      <c r="G523" s="1"/>
      <c r="I523" s="1"/>
      <c r="J523" s="1"/>
      <c r="K523" s="1"/>
      <c r="L523" s="1"/>
      <c r="M523" s="1"/>
    </row>
    <row r="524" spans="6:13">
      <c r="F524" s="1"/>
      <c r="G524" s="1"/>
      <c r="I524" s="1"/>
      <c r="J524" s="1"/>
      <c r="K524" s="1"/>
      <c r="L524" s="1"/>
      <c r="M524" s="1"/>
    </row>
    <row r="525" spans="6:13">
      <c r="F525" s="1"/>
      <c r="G525" s="1"/>
      <c r="I525" s="1"/>
      <c r="J525" s="1"/>
      <c r="K525" s="1"/>
      <c r="L525" s="1"/>
      <c r="M525" s="1"/>
    </row>
    <row r="526" spans="6:13">
      <c r="F526" s="1"/>
      <c r="G526" s="1"/>
      <c r="I526" s="1"/>
      <c r="J526" s="1"/>
      <c r="K526" s="1"/>
      <c r="L526" s="1"/>
      <c r="M526" s="1"/>
    </row>
    <row r="527" spans="6:13">
      <c r="F527" s="1"/>
      <c r="G527" s="1"/>
      <c r="I527" s="1"/>
      <c r="J527" s="1"/>
      <c r="K527" s="1"/>
      <c r="L527" s="1"/>
      <c r="M527" s="1"/>
    </row>
    <row r="528" spans="6:13">
      <c r="F528" s="1"/>
      <c r="G528" s="1"/>
      <c r="I528" s="1"/>
      <c r="J528" s="1"/>
      <c r="K528" s="1"/>
      <c r="L528" s="1"/>
      <c r="M528" s="1"/>
    </row>
    <row r="529" spans="6:13">
      <c r="F529" s="1"/>
      <c r="G529" s="1"/>
      <c r="I529" s="1"/>
      <c r="J529" s="1"/>
      <c r="K529" s="1"/>
      <c r="L529" s="1"/>
      <c r="M529" s="1"/>
    </row>
    <row r="530" spans="6:13">
      <c r="F530" s="1"/>
      <c r="G530" s="1"/>
      <c r="I530" s="1"/>
      <c r="J530" s="1"/>
      <c r="K530" s="1"/>
      <c r="L530" s="1"/>
      <c r="M530" s="1"/>
    </row>
    <row r="531" spans="6:13">
      <c r="F531" s="1"/>
      <c r="G531" s="1"/>
      <c r="I531" s="1"/>
      <c r="J531" s="1"/>
      <c r="K531" s="1"/>
      <c r="L531" s="1"/>
      <c r="M531" s="1"/>
    </row>
    <row r="532" spans="6:13">
      <c r="F532" s="1"/>
      <c r="G532" s="1"/>
      <c r="I532" s="1"/>
      <c r="J532" s="1"/>
      <c r="K532" s="1"/>
      <c r="L532" s="1"/>
      <c r="M532" s="1"/>
    </row>
    <row r="533" spans="6:13">
      <c r="F533" s="1"/>
      <c r="G533" s="1"/>
      <c r="I533" s="1"/>
      <c r="J533" s="1"/>
      <c r="K533" s="1"/>
      <c r="L533" s="1"/>
      <c r="M533" s="1"/>
    </row>
    <row r="534" spans="6:13">
      <c r="F534" s="1"/>
      <c r="G534" s="1"/>
      <c r="I534" s="1"/>
      <c r="J534" s="1"/>
      <c r="K534" s="1"/>
      <c r="L534" s="1"/>
      <c r="M534" s="1"/>
    </row>
    <row r="535" spans="6:13">
      <c r="F535" s="1"/>
      <c r="G535" s="1"/>
      <c r="I535" s="1"/>
      <c r="J535" s="1"/>
      <c r="K535" s="1"/>
      <c r="L535" s="1"/>
      <c r="M535" s="1"/>
    </row>
    <row r="536" spans="6:13">
      <c r="F536" s="1"/>
      <c r="G536" s="1"/>
      <c r="I536" s="1"/>
      <c r="J536" s="1"/>
      <c r="K536" s="1"/>
      <c r="L536" s="1"/>
      <c r="M536" s="1"/>
    </row>
    <row r="537" spans="6:13">
      <c r="F537" s="1"/>
      <c r="G537" s="1"/>
      <c r="I537" s="1"/>
      <c r="J537" s="1"/>
      <c r="K537" s="1"/>
      <c r="L537" s="1"/>
      <c r="M537" s="1"/>
    </row>
    <row r="538" spans="6:13">
      <c r="F538" s="1"/>
      <c r="G538" s="1"/>
      <c r="I538" s="1"/>
      <c r="J538" s="1"/>
      <c r="K538" s="1"/>
      <c r="L538" s="1"/>
      <c r="M538" s="1"/>
    </row>
    <row r="539" spans="6:13">
      <c r="F539" s="1"/>
      <c r="G539" s="1"/>
      <c r="I539" s="1"/>
      <c r="J539" s="1"/>
      <c r="K539" s="1"/>
      <c r="L539" s="1"/>
      <c r="M539" s="1"/>
    </row>
    <row r="540" spans="6:13">
      <c r="F540" s="1"/>
      <c r="G540" s="1"/>
      <c r="I540" s="1"/>
      <c r="J540" s="1"/>
      <c r="K540" s="1"/>
      <c r="L540" s="1"/>
      <c r="M540" s="1"/>
    </row>
    <row r="541" spans="6:13">
      <c r="F541" s="1"/>
      <c r="G541" s="1"/>
      <c r="I541" s="1"/>
      <c r="J541" s="1"/>
      <c r="K541" s="1"/>
      <c r="L541" s="1"/>
      <c r="M541" s="1"/>
    </row>
    <row r="542" spans="6:13">
      <c r="F542" s="1"/>
      <c r="G542" s="1"/>
      <c r="I542" s="1"/>
      <c r="J542" s="1"/>
      <c r="K542" s="1"/>
      <c r="L542" s="1"/>
      <c r="M542" s="1"/>
    </row>
    <row r="543" spans="6:13">
      <c r="F543" s="1"/>
      <c r="G543" s="1"/>
      <c r="I543" s="1"/>
      <c r="J543" s="1"/>
      <c r="K543" s="1"/>
      <c r="L543" s="1"/>
      <c r="M543" s="1"/>
    </row>
    <row r="544" spans="6:13">
      <c r="F544" s="1"/>
      <c r="G544" s="1"/>
      <c r="I544" s="1"/>
      <c r="J544" s="1"/>
      <c r="K544" s="1"/>
      <c r="L544" s="1"/>
      <c r="M544" s="1"/>
    </row>
    <row r="545" spans="6:13">
      <c r="F545" s="1"/>
      <c r="G545" s="1"/>
      <c r="I545" s="1"/>
      <c r="J545" s="1"/>
      <c r="K545" s="1"/>
      <c r="L545" s="1"/>
      <c r="M545" s="1"/>
    </row>
    <row r="546" spans="6:13">
      <c r="F546" s="1"/>
      <c r="G546" s="1"/>
      <c r="I546" s="1"/>
      <c r="J546" s="1"/>
      <c r="K546" s="1"/>
      <c r="L546" s="1"/>
      <c r="M546" s="1"/>
    </row>
    <row r="547" spans="6:13">
      <c r="F547" s="1"/>
      <c r="G547" s="1"/>
      <c r="I547" s="1"/>
      <c r="J547" s="1"/>
      <c r="K547" s="1"/>
      <c r="L547" s="1"/>
      <c r="M547" s="1"/>
    </row>
    <row r="548" spans="6:13" ht="40.5" customHeight="1">
      <c r="F548" s="1"/>
      <c r="G548" s="1"/>
      <c r="I548" s="1"/>
      <c r="J548" s="1"/>
      <c r="K548" s="1"/>
      <c r="L548" s="1"/>
      <c r="M548" s="1"/>
    </row>
    <row r="549" spans="6:13">
      <c r="F549" s="1"/>
      <c r="G549" s="1"/>
      <c r="I549" s="1"/>
      <c r="J549" s="1"/>
      <c r="K549" s="1"/>
      <c r="L549" s="1"/>
      <c r="M549" s="1"/>
    </row>
    <row r="550" spans="6:13">
      <c r="F550" s="1"/>
      <c r="G550" s="1"/>
      <c r="I550" s="1"/>
      <c r="J550" s="1"/>
      <c r="K550" s="1"/>
      <c r="L550" s="1"/>
      <c r="M550" s="1"/>
    </row>
    <row r="551" spans="6:13">
      <c r="F551" s="1"/>
      <c r="G551" s="1"/>
      <c r="I551" s="1"/>
      <c r="J551" s="1"/>
      <c r="K551" s="1"/>
      <c r="L551" s="1"/>
      <c r="M551" s="1"/>
    </row>
    <row r="552" spans="6:13">
      <c r="F552" s="1"/>
      <c r="G552" s="1"/>
      <c r="I552" s="1"/>
      <c r="J552" s="1"/>
      <c r="K552" s="1"/>
      <c r="L552" s="1"/>
      <c r="M552" s="1"/>
    </row>
    <row r="553" spans="6:13">
      <c r="F553" s="1"/>
      <c r="G553" s="1"/>
      <c r="I553" s="1"/>
      <c r="J553" s="1"/>
      <c r="K553" s="1"/>
      <c r="L553" s="1"/>
      <c r="M553" s="1"/>
    </row>
    <row r="554" spans="6:13">
      <c r="F554" s="1"/>
      <c r="G554" s="1"/>
      <c r="I554" s="1"/>
      <c r="J554" s="1"/>
      <c r="K554" s="1"/>
      <c r="L554" s="1"/>
      <c r="M554" s="1"/>
    </row>
    <row r="555" spans="6:13">
      <c r="F555" s="1"/>
      <c r="G555" s="1"/>
      <c r="I555" s="1"/>
      <c r="J555" s="1"/>
      <c r="K555" s="1"/>
      <c r="L555" s="1"/>
      <c r="M555" s="1"/>
    </row>
    <row r="556" spans="6:13">
      <c r="F556" s="1"/>
      <c r="G556" s="1"/>
      <c r="I556" s="1"/>
      <c r="J556" s="1"/>
      <c r="K556" s="1"/>
      <c r="L556" s="1"/>
      <c r="M556" s="1"/>
    </row>
    <row r="557" spans="6:13">
      <c r="F557" s="1"/>
      <c r="G557" s="1"/>
      <c r="I557" s="1"/>
      <c r="J557" s="1"/>
      <c r="K557" s="1"/>
      <c r="L557" s="1"/>
      <c r="M557" s="1"/>
    </row>
    <row r="558" spans="6:13">
      <c r="F558" s="1"/>
      <c r="G558" s="1"/>
      <c r="I558" s="1"/>
      <c r="J558" s="1"/>
      <c r="K558" s="1"/>
      <c r="L558" s="1"/>
      <c r="M558" s="1"/>
    </row>
    <row r="559" spans="6:13">
      <c r="F559" s="1"/>
      <c r="G559" s="1"/>
      <c r="I559" s="1"/>
      <c r="J559" s="1"/>
      <c r="K559" s="1"/>
      <c r="L559" s="1"/>
      <c r="M559" s="1"/>
    </row>
    <row r="560" spans="6:13">
      <c r="F560" s="1"/>
      <c r="G560" s="1"/>
      <c r="I560" s="1"/>
      <c r="J560" s="1"/>
      <c r="K560" s="1"/>
      <c r="L560" s="1"/>
      <c r="M560" s="1"/>
    </row>
    <row r="561" spans="6:13">
      <c r="F561" s="1"/>
      <c r="G561" s="1"/>
      <c r="I561" s="1"/>
      <c r="J561" s="1"/>
      <c r="K561" s="1"/>
      <c r="L561" s="1"/>
      <c r="M561" s="1"/>
    </row>
    <row r="562" spans="6:13">
      <c r="F562" s="1"/>
      <c r="G562" s="1"/>
      <c r="I562" s="1"/>
      <c r="J562" s="1"/>
      <c r="K562" s="1"/>
      <c r="L562" s="1"/>
      <c r="M562" s="1"/>
    </row>
    <row r="563" spans="6:13">
      <c r="F563" s="1"/>
      <c r="G563" s="1"/>
      <c r="I563" s="1"/>
      <c r="J563" s="1"/>
      <c r="K563" s="1"/>
      <c r="L563" s="1"/>
      <c r="M563" s="1"/>
    </row>
    <row r="564" spans="6:13">
      <c r="F564" s="1"/>
      <c r="G564" s="1"/>
      <c r="I564" s="1"/>
      <c r="J564" s="1"/>
      <c r="K564" s="1"/>
      <c r="L564" s="1"/>
      <c r="M564" s="1"/>
    </row>
    <row r="565" spans="6:13">
      <c r="F565" s="1"/>
      <c r="G565" s="1"/>
      <c r="I565" s="1"/>
      <c r="J565" s="1"/>
      <c r="K565" s="1"/>
      <c r="L565" s="1"/>
      <c r="M565" s="1"/>
    </row>
    <row r="566" spans="6:13">
      <c r="F566" s="1"/>
      <c r="G566" s="1"/>
      <c r="I566" s="1"/>
      <c r="J566" s="1"/>
      <c r="K566" s="1"/>
      <c r="L566" s="1"/>
      <c r="M566" s="1"/>
    </row>
    <row r="567" spans="6:13">
      <c r="F567" s="1"/>
      <c r="G567" s="1"/>
      <c r="I567" s="1"/>
      <c r="J567" s="1"/>
      <c r="K567" s="1"/>
      <c r="L567" s="1"/>
      <c r="M567" s="1"/>
    </row>
    <row r="568" spans="6:13">
      <c r="F568" s="1"/>
      <c r="G568" s="1"/>
      <c r="I568" s="1"/>
      <c r="J568" s="1"/>
      <c r="K568" s="1"/>
      <c r="L568" s="1"/>
      <c r="M568" s="1"/>
    </row>
    <row r="569" spans="6:13">
      <c r="F569" s="1"/>
      <c r="G569" s="1"/>
      <c r="I569" s="1"/>
      <c r="J569" s="1"/>
      <c r="K569" s="1"/>
      <c r="L569" s="1"/>
      <c r="M569" s="1"/>
    </row>
    <row r="570" spans="6:13">
      <c r="F570" s="1"/>
      <c r="G570" s="1"/>
      <c r="I570" s="1"/>
      <c r="J570" s="1"/>
      <c r="K570" s="1"/>
      <c r="L570" s="1"/>
      <c r="M570" s="1"/>
    </row>
    <row r="571" spans="6:13">
      <c r="F571" s="1"/>
      <c r="G571" s="1"/>
      <c r="I571" s="1"/>
      <c r="J571" s="1"/>
      <c r="K571" s="1"/>
      <c r="L571" s="1"/>
      <c r="M571" s="1"/>
    </row>
    <row r="572" spans="6:13">
      <c r="F572" s="1"/>
      <c r="G572" s="1"/>
      <c r="I572" s="1"/>
      <c r="J572" s="1"/>
      <c r="K572" s="1"/>
      <c r="L572" s="1"/>
      <c r="M572" s="1"/>
    </row>
    <row r="573" spans="6:13">
      <c r="F573" s="1"/>
      <c r="G573" s="1"/>
      <c r="I573" s="1"/>
      <c r="J573" s="1"/>
      <c r="K573" s="1"/>
      <c r="L573" s="1"/>
      <c r="M573" s="1"/>
    </row>
    <row r="574" spans="6:13">
      <c r="F574" s="1"/>
      <c r="G574" s="1"/>
      <c r="I574" s="1"/>
      <c r="J574" s="1"/>
      <c r="K574" s="1"/>
      <c r="L574" s="1"/>
      <c r="M574" s="1"/>
    </row>
    <row r="575" spans="6:13">
      <c r="F575" s="1"/>
      <c r="G575" s="1"/>
      <c r="I575" s="1"/>
      <c r="J575" s="1"/>
      <c r="K575" s="1"/>
      <c r="L575" s="1"/>
      <c r="M575" s="1"/>
    </row>
    <row r="576" spans="6:13">
      <c r="F576" s="1"/>
      <c r="G576" s="1"/>
      <c r="I576" s="1"/>
      <c r="J576" s="1"/>
      <c r="K576" s="1"/>
      <c r="L576" s="1"/>
      <c r="M576" s="1"/>
    </row>
    <row r="577" spans="6:13">
      <c r="F577" s="1"/>
      <c r="G577" s="1"/>
      <c r="I577" s="1"/>
      <c r="J577" s="1"/>
      <c r="K577" s="1"/>
      <c r="L577" s="1"/>
      <c r="M577" s="1"/>
    </row>
    <row r="578" spans="6:13">
      <c r="F578" s="1"/>
      <c r="G578" s="1"/>
      <c r="I578" s="1"/>
      <c r="J578" s="1"/>
      <c r="K578" s="1"/>
      <c r="L578" s="1"/>
      <c r="M578" s="1"/>
    </row>
    <row r="579" spans="6:13">
      <c r="F579" s="1"/>
      <c r="G579" s="1"/>
      <c r="I579" s="1"/>
      <c r="J579" s="1"/>
      <c r="K579" s="1"/>
      <c r="L579" s="1"/>
      <c r="M579" s="1"/>
    </row>
    <row r="580" spans="6:13">
      <c r="F580" s="1"/>
      <c r="G580" s="1"/>
      <c r="I580" s="1"/>
      <c r="J580" s="1"/>
      <c r="K580" s="1"/>
      <c r="L580" s="1"/>
      <c r="M580" s="1"/>
    </row>
    <row r="581" spans="6:13">
      <c r="F581" s="1"/>
      <c r="G581" s="1"/>
      <c r="I581" s="1"/>
      <c r="J581" s="1"/>
      <c r="K581" s="1"/>
      <c r="L581" s="1"/>
      <c r="M581" s="1"/>
    </row>
    <row r="582" spans="6:13">
      <c r="F582" s="1"/>
      <c r="G582" s="1"/>
      <c r="I582" s="1"/>
      <c r="J582" s="1"/>
      <c r="K582" s="1"/>
      <c r="L582" s="1"/>
      <c r="M582" s="1"/>
    </row>
    <row r="583" spans="6:13">
      <c r="F583" s="1"/>
      <c r="G583" s="1"/>
      <c r="I583" s="1"/>
      <c r="J583" s="1"/>
      <c r="K583" s="1"/>
      <c r="L583" s="1"/>
      <c r="M583" s="1"/>
    </row>
    <row r="584" spans="6:13">
      <c r="F584" s="1"/>
      <c r="G584" s="1"/>
      <c r="I584" s="1"/>
      <c r="J584" s="1"/>
      <c r="K584" s="1"/>
      <c r="L584" s="1"/>
      <c r="M584" s="1"/>
    </row>
    <row r="585" spans="6:13">
      <c r="F585" s="1"/>
      <c r="G585" s="1"/>
      <c r="I585" s="1"/>
      <c r="J585" s="1"/>
      <c r="K585" s="1"/>
      <c r="L585" s="1"/>
      <c r="M585" s="1"/>
    </row>
    <row r="586" spans="6:13">
      <c r="F586" s="1"/>
      <c r="G586" s="1"/>
      <c r="I586" s="1"/>
      <c r="J586" s="1"/>
      <c r="K586" s="1"/>
      <c r="L586" s="1"/>
      <c r="M586" s="1"/>
    </row>
    <row r="587" spans="6:13">
      <c r="F587" s="1"/>
      <c r="G587" s="1"/>
      <c r="I587" s="1"/>
      <c r="J587" s="1"/>
      <c r="K587" s="1"/>
      <c r="L587" s="1"/>
      <c r="M587" s="1"/>
    </row>
    <row r="588" spans="6:13">
      <c r="F588" s="1"/>
      <c r="G588" s="1"/>
      <c r="I588" s="1"/>
      <c r="J588" s="1"/>
      <c r="K588" s="1"/>
      <c r="L588" s="1"/>
      <c r="M588" s="1"/>
    </row>
    <row r="589" spans="6:13">
      <c r="F589" s="1"/>
      <c r="G589" s="1"/>
      <c r="I589" s="1"/>
      <c r="J589" s="1"/>
      <c r="K589" s="1"/>
      <c r="L589" s="1"/>
      <c r="M589" s="1"/>
    </row>
    <row r="590" spans="6:13">
      <c r="F590" s="1"/>
      <c r="G590" s="1"/>
      <c r="I590" s="1"/>
      <c r="J590" s="1"/>
      <c r="K590" s="1"/>
      <c r="L590" s="1"/>
      <c r="M590" s="1"/>
    </row>
    <row r="591" spans="6:13">
      <c r="F591" s="1"/>
      <c r="G591" s="1"/>
      <c r="I591" s="1"/>
      <c r="J591" s="1"/>
      <c r="K591" s="1"/>
      <c r="L591" s="1"/>
      <c r="M591" s="1"/>
    </row>
    <row r="592" spans="6:13">
      <c r="F592" s="1"/>
      <c r="G592" s="1"/>
      <c r="I592" s="1"/>
      <c r="J592" s="1"/>
      <c r="K592" s="1"/>
      <c r="L592" s="1"/>
      <c r="M592" s="1"/>
    </row>
    <row r="593" spans="6:13">
      <c r="F593" s="1"/>
      <c r="G593" s="1"/>
      <c r="I593" s="1"/>
      <c r="J593" s="1"/>
      <c r="K593" s="1"/>
      <c r="L593" s="1"/>
      <c r="M593" s="1"/>
    </row>
    <row r="594" spans="6:13">
      <c r="F594" s="1"/>
      <c r="G594" s="1"/>
      <c r="I594" s="1"/>
      <c r="J594" s="1"/>
      <c r="K594" s="1"/>
      <c r="L594" s="1"/>
      <c r="M594" s="1"/>
    </row>
    <row r="595" spans="6:13">
      <c r="F595" s="1"/>
      <c r="G595" s="1"/>
      <c r="I595" s="1"/>
      <c r="J595" s="1"/>
      <c r="K595" s="1"/>
      <c r="L595" s="1"/>
      <c r="M595" s="1"/>
    </row>
    <row r="596" spans="6:13">
      <c r="F596" s="1"/>
      <c r="G596" s="1"/>
      <c r="I596" s="1"/>
      <c r="J596" s="1"/>
      <c r="K596" s="1"/>
      <c r="L596" s="1"/>
      <c r="M596" s="1"/>
    </row>
    <row r="597" spans="6:13">
      <c r="F597" s="1"/>
      <c r="G597" s="1"/>
      <c r="I597" s="1"/>
      <c r="J597" s="1"/>
      <c r="K597" s="1"/>
      <c r="L597" s="1"/>
      <c r="M597" s="1"/>
    </row>
    <row r="598" spans="6:13">
      <c r="F598" s="1"/>
      <c r="G598" s="1"/>
      <c r="I598" s="1"/>
      <c r="J598" s="1"/>
      <c r="K598" s="1"/>
      <c r="L598" s="1"/>
      <c r="M598" s="1"/>
    </row>
    <row r="599" spans="6:13">
      <c r="F599" s="1"/>
      <c r="G599" s="1"/>
      <c r="I599" s="1"/>
      <c r="J599" s="1"/>
      <c r="K599" s="1"/>
      <c r="L599" s="1"/>
      <c r="M599" s="1"/>
    </row>
    <row r="600" spans="6:13">
      <c r="F600" s="1"/>
      <c r="G600" s="1"/>
      <c r="I600" s="1"/>
      <c r="J600" s="1"/>
      <c r="K600" s="1"/>
      <c r="L600" s="1"/>
      <c r="M600" s="1"/>
    </row>
    <row r="601" spans="6:13">
      <c r="F601" s="1"/>
      <c r="G601" s="1"/>
      <c r="I601" s="1"/>
      <c r="J601" s="1"/>
      <c r="K601" s="1"/>
      <c r="L601" s="1"/>
      <c r="M601" s="1"/>
    </row>
    <row r="602" spans="6:13">
      <c r="F602" s="1"/>
      <c r="G602" s="1"/>
      <c r="I602" s="1"/>
      <c r="J602" s="1"/>
      <c r="K602" s="1"/>
      <c r="L602" s="1"/>
      <c r="M602" s="1"/>
    </row>
    <row r="603" spans="6:13">
      <c r="F603" s="1"/>
      <c r="G603" s="1"/>
      <c r="I603" s="1"/>
      <c r="J603" s="1"/>
      <c r="K603" s="1"/>
      <c r="L603" s="1"/>
      <c r="M603" s="1"/>
    </row>
    <row r="604" spans="6:13">
      <c r="F604" s="1"/>
      <c r="G604" s="1"/>
      <c r="I604" s="1"/>
      <c r="J604" s="1"/>
      <c r="K604" s="1"/>
      <c r="L604" s="1"/>
      <c r="M604" s="1"/>
    </row>
    <row r="605" spans="6:13">
      <c r="F605" s="1"/>
      <c r="G605" s="1"/>
      <c r="I605" s="1"/>
      <c r="J605" s="1"/>
      <c r="K605" s="1"/>
      <c r="L605" s="1"/>
      <c r="M605" s="1"/>
    </row>
    <row r="606" spans="6:13">
      <c r="F606" s="1"/>
      <c r="G606" s="1"/>
      <c r="I606" s="1"/>
      <c r="J606" s="1"/>
      <c r="K606" s="1"/>
      <c r="L606" s="1"/>
      <c r="M606" s="1"/>
    </row>
    <row r="607" spans="6:13">
      <c r="F607" s="1"/>
      <c r="G607" s="1"/>
      <c r="I607" s="1"/>
      <c r="J607" s="1"/>
      <c r="K607" s="1"/>
      <c r="L607" s="1"/>
      <c r="M607" s="1"/>
    </row>
    <row r="608" spans="6:13">
      <c r="F608" s="1"/>
      <c r="G608" s="1"/>
      <c r="I608" s="1"/>
      <c r="J608" s="1"/>
      <c r="K608" s="1"/>
      <c r="L608" s="1"/>
      <c r="M608" s="1"/>
    </row>
    <row r="609" spans="6:13">
      <c r="F609" s="1"/>
      <c r="G609" s="1"/>
      <c r="I609" s="1"/>
      <c r="J609" s="1"/>
      <c r="K609" s="1"/>
      <c r="L609" s="1"/>
      <c r="M609" s="1"/>
    </row>
    <row r="610" spans="6:13">
      <c r="F610" s="1"/>
      <c r="G610" s="1"/>
      <c r="I610" s="1"/>
      <c r="J610" s="1"/>
      <c r="K610" s="1"/>
      <c r="L610" s="1"/>
      <c r="M610" s="1"/>
    </row>
    <row r="611" spans="6:13">
      <c r="F611" s="1"/>
      <c r="G611" s="1"/>
      <c r="I611" s="1"/>
      <c r="J611" s="1"/>
      <c r="K611" s="1"/>
      <c r="L611" s="1"/>
      <c r="M611" s="1"/>
    </row>
    <row r="612" spans="6:13">
      <c r="F612" s="1"/>
      <c r="G612" s="1"/>
      <c r="I612" s="1"/>
      <c r="J612" s="1"/>
      <c r="K612" s="1"/>
      <c r="L612" s="1"/>
      <c r="M612" s="1"/>
    </row>
    <row r="613" spans="6:13">
      <c r="F613" s="1"/>
      <c r="G613" s="1"/>
      <c r="I613" s="1"/>
      <c r="J613" s="1"/>
      <c r="K613" s="1"/>
      <c r="L613" s="1"/>
      <c r="M613" s="1"/>
    </row>
    <row r="614" spans="6:13">
      <c r="F614" s="1"/>
      <c r="G614" s="1"/>
      <c r="I614" s="1"/>
      <c r="J614" s="1"/>
      <c r="K614" s="1"/>
      <c r="L614" s="1"/>
      <c r="M614" s="1"/>
    </row>
    <row r="615" spans="6:13">
      <c r="F615" s="1"/>
      <c r="G615" s="1"/>
      <c r="I615" s="1"/>
      <c r="J615" s="1"/>
      <c r="K615" s="1"/>
      <c r="L615" s="1"/>
      <c r="M615" s="1"/>
    </row>
    <row r="616" spans="6:13">
      <c r="F616" s="1"/>
      <c r="G616" s="1"/>
      <c r="I616" s="1"/>
      <c r="J616" s="1"/>
      <c r="K616" s="1"/>
      <c r="L616" s="1"/>
      <c r="M616" s="1"/>
    </row>
    <row r="617" spans="6:13">
      <c r="F617" s="1"/>
      <c r="G617" s="1"/>
      <c r="I617" s="1"/>
      <c r="J617" s="1"/>
      <c r="K617" s="1"/>
      <c r="L617" s="1"/>
      <c r="M617" s="1"/>
    </row>
    <row r="618" spans="6:13">
      <c r="F618" s="1"/>
      <c r="G618" s="1"/>
      <c r="I618" s="1"/>
      <c r="J618" s="1"/>
      <c r="K618" s="1"/>
      <c r="L618" s="1"/>
      <c r="M618" s="1"/>
    </row>
    <row r="619" spans="6:13">
      <c r="F619" s="1"/>
      <c r="G619" s="1"/>
      <c r="I619" s="1"/>
      <c r="J619" s="1"/>
      <c r="K619" s="1"/>
      <c r="L619" s="1"/>
      <c r="M619" s="1"/>
    </row>
    <row r="620" spans="6:13">
      <c r="F620" s="1"/>
      <c r="G620" s="1"/>
      <c r="I620" s="1"/>
      <c r="J620" s="1"/>
      <c r="K620" s="1"/>
      <c r="L620" s="1"/>
      <c r="M620" s="1"/>
    </row>
    <row r="621" spans="6:13">
      <c r="F621" s="1"/>
      <c r="G621" s="1"/>
      <c r="I621" s="1"/>
      <c r="J621" s="1"/>
      <c r="K621" s="1"/>
      <c r="L621" s="1"/>
      <c r="M621" s="1"/>
    </row>
    <row r="622" spans="6:13">
      <c r="F622" s="1"/>
      <c r="G622" s="1"/>
      <c r="I622" s="1"/>
      <c r="J622" s="1"/>
      <c r="K622" s="1"/>
      <c r="L622" s="1"/>
      <c r="M622" s="1"/>
    </row>
    <row r="623" spans="6:13">
      <c r="F623" s="1"/>
      <c r="G623" s="1"/>
      <c r="I623" s="1"/>
      <c r="J623" s="1"/>
      <c r="K623" s="1"/>
      <c r="L623" s="1"/>
      <c r="M623" s="1"/>
    </row>
    <row r="624" spans="6:13">
      <c r="F624" s="1"/>
      <c r="G624" s="1"/>
      <c r="I624" s="1"/>
      <c r="J624" s="1"/>
      <c r="K624" s="1"/>
      <c r="L624" s="1"/>
      <c r="M624" s="1"/>
    </row>
    <row r="625" spans="6:13">
      <c r="F625" s="1"/>
      <c r="G625" s="1"/>
      <c r="I625" s="1"/>
      <c r="J625" s="1"/>
      <c r="K625" s="1"/>
      <c r="L625" s="1"/>
      <c r="M625" s="1"/>
    </row>
    <row r="626" spans="6:13">
      <c r="F626" s="1"/>
      <c r="G626" s="1"/>
      <c r="I626" s="1"/>
      <c r="J626" s="1"/>
      <c r="K626" s="1"/>
      <c r="L626" s="1"/>
      <c r="M626" s="1"/>
    </row>
    <row r="627" spans="6:13">
      <c r="F627" s="1"/>
      <c r="G627" s="1"/>
      <c r="I627" s="1"/>
      <c r="J627" s="1"/>
      <c r="K627" s="1"/>
      <c r="L627" s="1"/>
      <c r="M627" s="1"/>
    </row>
    <row r="628" spans="6:13">
      <c r="F628" s="1"/>
      <c r="G628" s="1"/>
      <c r="I628" s="1"/>
      <c r="J628" s="1"/>
      <c r="K628" s="1"/>
      <c r="L628" s="1"/>
      <c r="M628" s="1"/>
    </row>
    <row r="629" spans="6:13">
      <c r="F629" s="1"/>
      <c r="G629" s="1"/>
      <c r="I629" s="1"/>
      <c r="J629" s="1"/>
      <c r="K629" s="1"/>
      <c r="L629" s="1"/>
      <c r="M629" s="1"/>
    </row>
    <row r="630" spans="6:13">
      <c r="F630" s="1"/>
      <c r="G630" s="1"/>
      <c r="I630" s="1"/>
      <c r="J630" s="1"/>
      <c r="K630" s="1"/>
      <c r="L630" s="1"/>
      <c r="M630" s="1"/>
    </row>
    <row r="631" spans="6:13">
      <c r="F631" s="1"/>
      <c r="G631" s="1"/>
      <c r="I631" s="1"/>
      <c r="J631" s="1"/>
      <c r="K631" s="1"/>
      <c r="L631" s="1"/>
      <c r="M631" s="1"/>
    </row>
    <row r="632" spans="6:13">
      <c r="F632" s="1"/>
      <c r="G632" s="1"/>
      <c r="I632" s="1"/>
      <c r="J632" s="1"/>
      <c r="K632" s="1"/>
      <c r="L632" s="1"/>
      <c r="M632" s="1"/>
    </row>
    <row r="633" spans="6:13">
      <c r="F633" s="1"/>
      <c r="G633" s="1"/>
      <c r="I633" s="1"/>
      <c r="J633" s="1"/>
      <c r="K633" s="1"/>
      <c r="L633" s="1"/>
      <c r="M633" s="1"/>
    </row>
    <row r="634" spans="6:13">
      <c r="F634" s="1"/>
      <c r="G634" s="1"/>
      <c r="I634" s="1"/>
      <c r="J634" s="1"/>
      <c r="K634" s="1"/>
      <c r="L634" s="1"/>
      <c r="M634" s="1"/>
    </row>
    <row r="635" spans="6:13">
      <c r="F635" s="1"/>
      <c r="G635" s="1"/>
      <c r="I635" s="1"/>
      <c r="J635" s="1"/>
      <c r="K635" s="1"/>
      <c r="L635" s="1"/>
      <c r="M635" s="1"/>
    </row>
    <row r="636" spans="6:13">
      <c r="F636" s="1"/>
      <c r="G636" s="1"/>
      <c r="I636" s="1"/>
      <c r="J636" s="1"/>
      <c r="K636" s="1"/>
      <c r="L636" s="1"/>
      <c r="M636" s="1"/>
    </row>
    <row r="637" spans="6:13">
      <c r="F637" s="1"/>
      <c r="G637" s="1"/>
      <c r="I637" s="1"/>
      <c r="J637" s="1"/>
      <c r="K637" s="1"/>
      <c r="L637" s="1"/>
      <c r="M637" s="1"/>
    </row>
    <row r="638" spans="6:13">
      <c r="F638" s="1"/>
      <c r="G638" s="1"/>
      <c r="I638" s="1"/>
      <c r="J638" s="1"/>
      <c r="K638" s="1"/>
      <c r="L638" s="1"/>
      <c r="M638" s="1"/>
    </row>
    <row r="639" spans="6:13">
      <c r="F639" s="1"/>
      <c r="G639" s="1"/>
      <c r="I639" s="1"/>
      <c r="J639" s="1"/>
      <c r="K639" s="1"/>
      <c r="L639" s="1"/>
      <c r="M639" s="1"/>
    </row>
    <row r="640" spans="6:13">
      <c r="F640" s="1"/>
      <c r="G640" s="1"/>
      <c r="I640" s="1"/>
      <c r="J640" s="1"/>
      <c r="K640" s="1"/>
      <c r="L640" s="1"/>
      <c r="M640" s="1"/>
    </row>
    <row r="641" spans="6:13">
      <c r="F641" s="1"/>
      <c r="G641" s="1"/>
      <c r="I641" s="1"/>
      <c r="J641" s="1"/>
      <c r="K641" s="1"/>
      <c r="L641" s="1"/>
      <c r="M641" s="1"/>
    </row>
    <row r="642" spans="6:13">
      <c r="F642" s="1"/>
      <c r="G642" s="1"/>
      <c r="I642" s="1"/>
      <c r="J642" s="1"/>
      <c r="K642" s="1"/>
      <c r="L642" s="1"/>
      <c r="M642" s="1"/>
    </row>
    <row r="643" spans="6:13">
      <c r="F643" s="1"/>
      <c r="G643" s="1"/>
      <c r="I643" s="1"/>
      <c r="J643" s="1"/>
      <c r="K643" s="1"/>
      <c r="L643" s="1"/>
      <c r="M643" s="1"/>
    </row>
    <row r="644" spans="6:13">
      <c r="F644" s="1"/>
      <c r="G644" s="1"/>
      <c r="I644" s="1"/>
      <c r="J644" s="1"/>
      <c r="K644" s="1"/>
      <c r="L644" s="1"/>
      <c r="M644" s="1"/>
    </row>
    <row r="645" spans="6:13">
      <c r="F645" s="1"/>
      <c r="G645" s="1"/>
      <c r="I645" s="1"/>
      <c r="J645" s="1"/>
      <c r="K645" s="1"/>
      <c r="L645" s="1"/>
      <c r="M645" s="1"/>
    </row>
    <row r="646" spans="6:13">
      <c r="F646" s="1"/>
      <c r="G646" s="1"/>
      <c r="I646" s="1"/>
      <c r="J646" s="1"/>
      <c r="K646" s="1"/>
      <c r="L646" s="1"/>
      <c r="M646" s="1"/>
    </row>
    <row r="647" spans="6:13">
      <c r="F647" s="1"/>
      <c r="G647" s="1"/>
      <c r="I647" s="1"/>
      <c r="J647" s="1"/>
      <c r="K647" s="1"/>
      <c r="L647" s="1"/>
      <c r="M647" s="1"/>
    </row>
    <row r="648" spans="6:13">
      <c r="F648" s="1"/>
      <c r="G648" s="1"/>
      <c r="I648" s="1"/>
      <c r="J648" s="1"/>
      <c r="K648" s="1"/>
      <c r="L648" s="1"/>
      <c r="M648" s="1"/>
    </row>
    <row r="649" spans="6:13">
      <c r="F649" s="1"/>
      <c r="G649" s="1"/>
      <c r="I649" s="1"/>
      <c r="J649" s="1"/>
      <c r="K649" s="1"/>
      <c r="L649" s="1"/>
      <c r="M649" s="1"/>
    </row>
    <row r="650" spans="6:13">
      <c r="F650" s="1"/>
      <c r="G650" s="1"/>
      <c r="I650" s="1"/>
      <c r="J650" s="1"/>
      <c r="K650" s="1"/>
      <c r="L650" s="1"/>
      <c r="M650" s="1"/>
    </row>
    <row r="651" spans="6:13">
      <c r="F651" s="1"/>
      <c r="G651" s="1"/>
      <c r="I651" s="1"/>
      <c r="J651" s="1"/>
      <c r="K651" s="1"/>
      <c r="L651" s="1"/>
      <c r="M651" s="1"/>
    </row>
    <row r="652" spans="6:13">
      <c r="F652" s="1"/>
      <c r="G652" s="1"/>
      <c r="I652" s="1"/>
      <c r="J652" s="1"/>
      <c r="K652" s="1"/>
      <c r="L652" s="1"/>
      <c r="M652" s="1"/>
    </row>
    <row r="653" spans="6:13">
      <c r="F653" s="1"/>
      <c r="G653" s="1"/>
      <c r="I653" s="1"/>
      <c r="J653" s="1"/>
      <c r="K653" s="1"/>
      <c r="L653" s="1"/>
      <c r="M653" s="1"/>
    </row>
    <row r="654" spans="6:13">
      <c r="F654" s="1"/>
      <c r="G654" s="1"/>
      <c r="I654" s="1"/>
      <c r="J654" s="1"/>
      <c r="K654" s="1"/>
      <c r="L654" s="1"/>
      <c r="M654" s="1"/>
    </row>
    <row r="655" spans="6:13">
      <c r="F655" s="1"/>
      <c r="G655" s="1"/>
      <c r="I655" s="1"/>
      <c r="J655" s="1"/>
      <c r="K655" s="1"/>
      <c r="L655" s="1"/>
      <c r="M655" s="1"/>
    </row>
    <row r="656" spans="6:13">
      <c r="F656" s="1"/>
      <c r="G656" s="1"/>
      <c r="I656" s="1"/>
      <c r="J656" s="1"/>
      <c r="K656" s="1"/>
      <c r="L656" s="1"/>
      <c r="M656" s="1"/>
    </row>
    <row r="657" spans="6:13">
      <c r="F657" s="1"/>
      <c r="G657" s="1"/>
      <c r="I657" s="1"/>
      <c r="J657" s="1"/>
      <c r="K657" s="1"/>
      <c r="L657" s="1"/>
      <c r="M657" s="1"/>
    </row>
    <row r="658" spans="6:13">
      <c r="F658" s="1"/>
      <c r="G658" s="1"/>
      <c r="I658" s="1"/>
      <c r="J658" s="1"/>
      <c r="K658" s="1"/>
      <c r="L658" s="1"/>
      <c r="M658" s="1"/>
    </row>
    <row r="659" spans="6:13">
      <c r="F659" s="1"/>
      <c r="G659" s="1"/>
      <c r="I659" s="1"/>
      <c r="J659" s="1"/>
      <c r="K659" s="1"/>
      <c r="L659" s="1"/>
      <c r="M659" s="1"/>
    </row>
    <row r="660" spans="6:13">
      <c r="F660" s="1"/>
      <c r="G660" s="1"/>
      <c r="I660" s="1"/>
      <c r="J660" s="1"/>
      <c r="K660" s="1"/>
      <c r="L660" s="1"/>
      <c r="M660" s="1"/>
    </row>
    <row r="661" spans="6:13">
      <c r="F661" s="1"/>
      <c r="G661" s="1"/>
      <c r="I661" s="1"/>
      <c r="J661" s="1"/>
      <c r="K661" s="1"/>
      <c r="L661" s="1"/>
      <c r="M661" s="1"/>
    </row>
    <row r="662" spans="6:13">
      <c r="F662" s="1"/>
      <c r="G662" s="1"/>
      <c r="I662" s="1"/>
      <c r="J662" s="1"/>
      <c r="K662" s="1"/>
      <c r="L662" s="1"/>
      <c r="M662" s="1"/>
    </row>
    <row r="663" spans="6:13">
      <c r="F663" s="1"/>
      <c r="G663" s="1"/>
      <c r="I663" s="1"/>
      <c r="J663" s="1"/>
      <c r="K663" s="1"/>
      <c r="L663" s="1"/>
      <c r="M663" s="1"/>
    </row>
    <row r="664" spans="6:13">
      <c r="F664" s="1"/>
      <c r="G664" s="1"/>
      <c r="I664" s="1"/>
      <c r="J664" s="1"/>
      <c r="K664" s="1"/>
      <c r="L664" s="1"/>
      <c r="M664" s="1"/>
    </row>
    <row r="665" spans="6:13">
      <c r="F665" s="1"/>
      <c r="G665" s="1"/>
      <c r="I665" s="1"/>
      <c r="J665" s="1"/>
      <c r="K665" s="1"/>
      <c r="L665" s="1"/>
      <c r="M665" s="1"/>
    </row>
    <row r="666" spans="6:13">
      <c r="F666" s="1"/>
      <c r="G666" s="1"/>
      <c r="I666" s="1"/>
      <c r="J666" s="1"/>
      <c r="K666" s="1"/>
      <c r="L666" s="1"/>
      <c r="M666" s="1"/>
    </row>
    <row r="667" spans="6:13">
      <c r="F667" s="1"/>
      <c r="G667" s="1"/>
      <c r="I667" s="1"/>
      <c r="J667" s="1"/>
      <c r="K667" s="1"/>
      <c r="L667" s="1"/>
      <c r="M667" s="1"/>
    </row>
    <row r="668" spans="6:13">
      <c r="F668" s="1"/>
      <c r="G668" s="1"/>
      <c r="I668" s="1"/>
      <c r="J668" s="1"/>
      <c r="K668" s="1"/>
      <c r="L668" s="1"/>
      <c r="M668" s="1"/>
    </row>
    <row r="669" spans="6:13">
      <c r="F669" s="1"/>
      <c r="G669" s="1"/>
      <c r="I669" s="1"/>
      <c r="J669" s="1"/>
      <c r="K669" s="1"/>
      <c r="L669" s="1"/>
      <c r="M669" s="1"/>
    </row>
    <row r="670" spans="6:13">
      <c r="F670" s="1"/>
      <c r="G670" s="1"/>
      <c r="I670" s="1"/>
      <c r="J670" s="1"/>
      <c r="K670" s="1"/>
      <c r="L670" s="1"/>
      <c r="M670" s="1"/>
    </row>
    <row r="671" spans="6:13">
      <c r="F671" s="1"/>
      <c r="G671" s="1"/>
      <c r="I671" s="1"/>
      <c r="J671" s="1"/>
      <c r="K671" s="1"/>
      <c r="L671" s="1"/>
      <c r="M671" s="1"/>
    </row>
    <row r="672" spans="6:13">
      <c r="F672" s="1"/>
      <c r="G672" s="1"/>
      <c r="I672" s="1"/>
      <c r="J672" s="1"/>
      <c r="K672" s="1"/>
      <c r="L672" s="1"/>
      <c r="M672" s="1"/>
    </row>
    <row r="673" spans="6:13">
      <c r="F673" s="1"/>
      <c r="G673" s="1"/>
      <c r="I673" s="1"/>
      <c r="J673" s="1"/>
      <c r="K673" s="1"/>
      <c r="L673" s="1"/>
      <c r="M673" s="1"/>
    </row>
    <row r="674" spans="6:13">
      <c r="F674" s="1"/>
      <c r="G674" s="1"/>
      <c r="I674" s="1"/>
      <c r="J674" s="1"/>
      <c r="K674" s="1"/>
      <c r="L674" s="1"/>
      <c r="M674" s="1"/>
    </row>
    <row r="675" spans="6:13">
      <c r="F675" s="1"/>
      <c r="G675" s="1"/>
      <c r="I675" s="1"/>
      <c r="J675" s="1"/>
      <c r="K675" s="1"/>
      <c r="L675" s="1"/>
      <c r="M675" s="1"/>
    </row>
    <row r="676" spans="6:13">
      <c r="F676" s="1"/>
      <c r="G676" s="1"/>
      <c r="I676" s="1"/>
      <c r="J676" s="1"/>
      <c r="K676" s="1"/>
      <c r="L676" s="1"/>
      <c r="M676" s="1"/>
    </row>
    <row r="677" spans="6:13">
      <c r="F677" s="1"/>
      <c r="G677" s="1"/>
      <c r="I677" s="1"/>
      <c r="J677" s="1"/>
      <c r="K677" s="1"/>
      <c r="L677" s="1"/>
      <c r="M677" s="1"/>
    </row>
    <row r="678" spans="6:13">
      <c r="F678" s="1"/>
      <c r="G678" s="1"/>
      <c r="I678" s="1"/>
      <c r="J678" s="1"/>
      <c r="K678" s="1"/>
      <c r="L678" s="1"/>
      <c r="M678" s="1"/>
    </row>
    <row r="679" spans="6:13">
      <c r="F679" s="1"/>
      <c r="G679" s="1"/>
      <c r="I679" s="1"/>
      <c r="J679" s="1"/>
      <c r="K679" s="1"/>
      <c r="L679" s="1"/>
      <c r="M679" s="1"/>
    </row>
    <row r="680" spans="6:13">
      <c r="F680" s="1"/>
      <c r="G680" s="1"/>
      <c r="I680" s="1"/>
      <c r="J680" s="1"/>
      <c r="K680" s="1"/>
      <c r="L680" s="1"/>
      <c r="M680" s="1"/>
    </row>
    <row r="681" spans="6:13">
      <c r="F681" s="1"/>
      <c r="G681" s="1"/>
      <c r="I681" s="1"/>
      <c r="J681" s="1"/>
      <c r="K681" s="1"/>
      <c r="L681" s="1"/>
      <c r="M681" s="1"/>
    </row>
    <row r="682" spans="6:13">
      <c r="F682" s="1"/>
      <c r="G682" s="1"/>
      <c r="I682" s="1"/>
      <c r="J682" s="1"/>
      <c r="K682" s="1"/>
      <c r="L682" s="1"/>
      <c r="M682" s="1"/>
    </row>
    <row r="683" spans="6:13">
      <c r="F683" s="1"/>
      <c r="G683" s="1"/>
      <c r="I683" s="1"/>
      <c r="J683" s="1"/>
      <c r="K683" s="1"/>
      <c r="L683" s="1"/>
      <c r="M683" s="1"/>
    </row>
    <row r="684" spans="6:13">
      <c r="F684" s="1"/>
      <c r="G684" s="1"/>
      <c r="I684" s="1"/>
      <c r="J684" s="1"/>
      <c r="K684" s="1"/>
      <c r="L684" s="1"/>
      <c r="M684" s="1"/>
    </row>
    <row r="685" spans="6:13">
      <c r="F685" s="1"/>
      <c r="G685" s="1"/>
      <c r="I685" s="1"/>
      <c r="J685" s="1"/>
      <c r="K685" s="1"/>
      <c r="L685" s="1"/>
      <c r="M685" s="1"/>
    </row>
    <row r="686" spans="6:13">
      <c r="F686" s="1"/>
      <c r="G686" s="1"/>
      <c r="I686" s="1"/>
      <c r="J686" s="1"/>
      <c r="K686" s="1"/>
      <c r="L686" s="1"/>
      <c r="M686" s="1"/>
    </row>
    <row r="687" spans="6:13">
      <c r="F687" s="1"/>
      <c r="G687" s="1"/>
      <c r="I687" s="1"/>
      <c r="J687" s="1"/>
      <c r="K687" s="1"/>
      <c r="L687" s="1"/>
      <c r="M687" s="1"/>
    </row>
    <row r="688" spans="6:13">
      <c r="F688" s="1"/>
      <c r="G688" s="1"/>
      <c r="I688" s="1"/>
      <c r="J688" s="1"/>
      <c r="K688" s="1"/>
      <c r="L688" s="1"/>
      <c r="M688" s="1"/>
    </row>
    <row r="689" spans="6:13">
      <c r="F689" s="1"/>
      <c r="G689" s="1"/>
      <c r="I689" s="1"/>
      <c r="J689" s="1"/>
      <c r="K689" s="1"/>
      <c r="L689" s="1"/>
      <c r="M689" s="1"/>
    </row>
    <row r="690" spans="6:13">
      <c r="F690" s="1"/>
      <c r="G690" s="1"/>
      <c r="I690" s="1"/>
      <c r="J690" s="1"/>
      <c r="K690" s="1"/>
      <c r="L690" s="1"/>
      <c r="M690" s="1"/>
    </row>
    <row r="691" spans="6:13">
      <c r="F691" s="1"/>
      <c r="G691" s="1"/>
      <c r="I691" s="1"/>
      <c r="J691" s="1"/>
      <c r="K691" s="1"/>
      <c r="L691" s="1"/>
      <c r="M691" s="1"/>
    </row>
    <row r="692" spans="6:13">
      <c r="F692" s="1"/>
      <c r="G692" s="1"/>
      <c r="I692" s="1"/>
      <c r="J692" s="1"/>
      <c r="K692" s="1"/>
      <c r="L692" s="1"/>
      <c r="M692" s="1"/>
    </row>
    <row r="693" spans="6:13">
      <c r="F693" s="1"/>
      <c r="G693" s="1"/>
      <c r="I693" s="1"/>
      <c r="J693" s="1"/>
      <c r="K693" s="1"/>
      <c r="L693" s="1"/>
      <c r="M693" s="1"/>
    </row>
    <row r="694" spans="6:13">
      <c r="F694" s="1"/>
      <c r="G694" s="1"/>
      <c r="I694" s="1"/>
      <c r="J694" s="1"/>
      <c r="K694" s="1"/>
      <c r="L694" s="1"/>
      <c r="M694" s="1"/>
    </row>
    <row r="695" spans="6:13">
      <c r="F695" s="1"/>
      <c r="G695" s="1"/>
      <c r="I695" s="1"/>
      <c r="J695" s="1"/>
      <c r="K695" s="1"/>
      <c r="L695" s="1"/>
      <c r="M695" s="1"/>
    </row>
    <row r="696" spans="6:13">
      <c r="F696" s="1"/>
      <c r="G696" s="1"/>
      <c r="I696" s="1"/>
      <c r="J696" s="1"/>
      <c r="K696" s="1"/>
      <c r="L696" s="1"/>
      <c r="M696" s="1"/>
    </row>
    <row r="697" spans="6:13">
      <c r="F697" s="1"/>
      <c r="G697" s="1"/>
      <c r="I697" s="1"/>
      <c r="J697" s="1"/>
      <c r="K697" s="1"/>
      <c r="L697" s="1"/>
      <c r="M697" s="1"/>
    </row>
    <row r="698" spans="6:13">
      <c r="F698" s="1"/>
      <c r="G698" s="1"/>
      <c r="I698" s="1"/>
      <c r="J698" s="1"/>
      <c r="K698" s="1"/>
      <c r="L698" s="1"/>
      <c r="M698" s="1"/>
    </row>
    <row r="699" spans="6:13">
      <c r="F699" s="1"/>
      <c r="G699" s="1"/>
      <c r="I699" s="1"/>
      <c r="J699" s="1"/>
      <c r="K699" s="1"/>
      <c r="L699" s="1"/>
      <c r="M699" s="1"/>
    </row>
    <row r="700" spans="6:13">
      <c r="F700" s="1"/>
      <c r="G700" s="1"/>
      <c r="I700" s="1"/>
      <c r="J700" s="1"/>
      <c r="K700" s="1"/>
      <c r="L700" s="1"/>
      <c r="M700" s="1"/>
    </row>
    <row r="701" spans="6:13">
      <c r="F701" s="1"/>
      <c r="G701" s="1"/>
      <c r="I701" s="1"/>
      <c r="J701" s="1"/>
      <c r="K701" s="1"/>
      <c r="L701" s="1"/>
      <c r="M701" s="1"/>
    </row>
    <row r="702" spans="6:13">
      <c r="F702" s="1"/>
      <c r="G702" s="1"/>
      <c r="I702" s="1"/>
      <c r="J702" s="1"/>
      <c r="K702" s="1"/>
      <c r="L702" s="1"/>
      <c r="M702" s="1"/>
    </row>
    <row r="703" spans="6:13">
      <c r="F703" s="1"/>
      <c r="G703" s="1"/>
      <c r="I703" s="1"/>
      <c r="J703" s="1"/>
      <c r="K703" s="1"/>
      <c r="L703" s="1"/>
      <c r="M703" s="1"/>
    </row>
    <row r="704" spans="6:13">
      <c r="F704" s="1"/>
      <c r="G704" s="1"/>
      <c r="I704" s="1"/>
      <c r="J704" s="1"/>
      <c r="K704" s="1"/>
      <c r="L704" s="1"/>
      <c r="M704" s="1"/>
    </row>
    <row r="705" spans="6:13">
      <c r="F705" s="1"/>
      <c r="G705" s="1"/>
      <c r="I705" s="1"/>
      <c r="J705" s="1"/>
      <c r="K705" s="1"/>
      <c r="L705" s="1"/>
      <c r="M705" s="1"/>
    </row>
    <row r="706" spans="6:13">
      <c r="F706" s="1"/>
      <c r="G706" s="1"/>
      <c r="I706" s="1"/>
      <c r="J706" s="1"/>
      <c r="K706" s="1"/>
      <c r="L706" s="1"/>
      <c r="M706" s="1"/>
    </row>
    <row r="707" spans="6:13">
      <c r="F707" s="1"/>
      <c r="G707" s="1"/>
      <c r="I707" s="1"/>
      <c r="J707" s="1"/>
      <c r="K707" s="1"/>
      <c r="L707" s="1"/>
      <c r="M707" s="1"/>
    </row>
    <row r="708" spans="6:13">
      <c r="F708" s="1"/>
      <c r="G708" s="1"/>
      <c r="I708" s="1"/>
      <c r="J708" s="1"/>
      <c r="K708" s="1"/>
      <c r="L708" s="1"/>
      <c r="M708" s="1"/>
    </row>
    <row r="709" spans="6:13">
      <c r="F709" s="1"/>
      <c r="G709" s="1"/>
      <c r="I709" s="1"/>
      <c r="J709" s="1"/>
      <c r="K709" s="1"/>
      <c r="L709" s="1"/>
      <c r="M709" s="1"/>
    </row>
    <row r="710" spans="6:13">
      <c r="F710" s="1"/>
      <c r="G710" s="1"/>
      <c r="I710" s="1"/>
      <c r="J710" s="1"/>
      <c r="K710" s="1"/>
      <c r="L710" s="1"/>
      <c r="M710" s="1"/>
    </row>
    <row r="711" spans="6:13">
      <c r="F711" s="1"/>
      <c r="G711" s="1"/>
      <c r="I711" s="1"/>
      <c r="J711" s="1"/>
      <c r="K711" s="1"/>
      <c r="L711" s="1"/>
      <c r="M711" s="1"/>
    </row>
    <row r="712" spans="6:13">
      <c r="F712" s="1"/>
      <c r="G712" s="1"/>
      <c r="I712" s="1"/>
      <c r="J712" s="1"/>
      <c r="K712" s="1"/>
      <c r="L712" s="1"/>
      <c r="M712" s="1"/>
    </row>
    <row r="713" spans="6:13">
      <c r="F713" s="1"/>
      <c r="G713" s="1"/>
      <c r="I713" s="1"/>
      <c r="J713" s="1"/>
      <c r="K713" s="1"/>
      <c r="L713" s="1"/>
      <c r="M713" s="1"/>
    </row>
    <row r="714" spans="6:13">
      <c r="F714" s="1"/>
      <c r="G714" s="1"/>
      <c r="I714" s="1"/>
      <c r="J714" s="1"/>
      <c r="K714" s="1"/>
      <c r="L714" s="1"/>
      <c r="M714" s="1"/>
    </row>
    <row r="715" spans="6:13">
      <c r="F715" s="1"/>
      <c r="G715" s="1"/>
      <c r="I715" s="1"/>
      <c r="J715" s="1"/>
      <c r="K715" s="1"/>
      <c r="L715" s="1"/>
      <c r="M715" s="1"/>
    </row>
    <row r="716" spans="6:13">
      <c r="F716" s="1"/>
      <c r="G716" s="1"/>
      <c r="I716" s="1"/>
      <c r="J716" s="1"/>
      <c r="K716" s="1"/>
      <c r="L716" s="1"/>
      <c r="M716" s="1"/>
    </row>
    <row r="717" spans="6:13">
      <c r="F717" s="1"/>
      <c r="G717" s="1"/>
      <c r="I717" s="1"/>
      <c r="J717" s="1"/>
      <c r="K717" s="1"/>
      <c r="L717" s="1"/>
      <c r="M717" s="1"/>
    </row>
    <row r="718" spans="6:13">
      <c r="F718" s="1"/>
      <c r="G718" s="1"/>
      <c r="I718" s="1"/>
      <c r="J718" s="1"/>
      <c r="K718" s="1"/>
      <c r="L718" s="1"/>
      <c r="M718" s="1"/>
    </row>
    <row r="719" spans="6:13">
      <c r="F719" s="1"/>
      <c r="G719" s="1"/>
      <c r="I719" s="1"/>
      <c r="J719" s="1"/>
      <c r="K719" s="1"/>
      <c r="L719" s="1"/>
      <c r="M719" s="1"/>
    </row>
    <row r="720" spans="6:13">
      <c r="F720" s="1"/>
      <c r="G720" s="1"/>
      <c r="I720" s="1"/>
      <c r="J720" s="1"/>
      <c r="K720" s="1"/>
      <c r="L720" s="1"/>
      <c r="M720" s="1"/>
    </row>
    <row r="721" spans="6:13">
      <c r="F721" s="1"/>
      <c r="G721" s="1"/>
      <c r="I721" s="1"/>
      <c r="J721" s="1"/>
      <c r="K721" s="1"/>
      <c r="L721" s="1"/>
      <c r="M721" s="1"/>
    </row>
    <row r="722" spans="6:13">
      <c r="F722" s="1"/>
      <c r="G722" s="1"/>
      <c r="I722" s="1"/>
      <c r="J722" s="1"/>
      <c r="K722" s="1"/>
      <c r="L722" s="1"/>
      <c r="M722" s="1"/>
    </row>
    <row r="723" spans="6:13">
      <c r="F723" s="1"/>
      <c r="G723" s="1"/>
      <c r="I723" s="1"/>
      <c r="J723" s="1"/>
      <c r="K723" s="1"/>
      <c r="L723" s="1"/>
      <c r="M723" s="1"/>
    </row>
    <row r="724" spans="6:13">
      <c r="F724" s="1"/>
      <c r="G724" s="1"/>
      <c r="I724" s="1"/>
      <c r="J724" s="1"/>
      <c r="K724" s="1"/>
      <c r="L724" s="1"/>
      <c r="M724" s="1"/>
    </row>
    <row r="725" spans="6:13">
      <c r="F725" s="1"/>
      <c r="G725" s="1"/>
      <c r="I725" s="1"/>
      <c r="J725" s="1"/>
      <c r="K725" s="1"/>
      <c r="L725" s="1"/>
      <c r="M725" s="1"/>
    </row>
    <row r="726" spans="6:13">
      <c r="F726" s="1"/>
      <c r="G726" s="1"/>
      <c r="I726" s="1"/>
      <c r="J726" s="1"/>
      <c r="K726" s="1"/>
      <c r="L726" s="1"/>
      <c r="M726" s="1"/>
    </row>
    <row r="727" spans="6:13">
      <c r="F727" s="1"/>
      <c r="G727" s="1"/>
      <c r="I727" s="1"/>
      <c r="J727" s="1"/>
      <c r="K727" s="1"/>
      <c r="L727" s="1"/>
      <c r="M727" s="1"/>
    </row>
    <row r="728" spans="6:13">
      <c r="F728" s="1"/>
      <c r="G728" s="1"/>
      <c r="I728" s="1"/>
      <c r="J728" s="1"/>
      <c r="K728" s="1"/>
      <c r="L728" s="1"/>
      <c r="M728" s="1"/>
    </row>
    <row r="729" spans="6:13">
      <c r="F729" s="1"/>
      <c r="G729" s="1"/>
      <c r="I729" s="1"/>
      <c r="J729" s="1"/>
      <c r="K729" s="1"/>
      <c r="L729" s="1"/>
      <c r="M729" s="1"/>
    </row>
    <row r="730" spans="6:13">
      <c r="F730" s="1"/>
      <c r="G730" s="1"/>
      <c r="I730" s="1"/>
      <c r="J730" s="1"/>
      <c r="K730" s="1"/>
      <c r="L730" s="1"/>
      <c r="M730" s="1"/>
    </row>
    <row r="731" spans="6:13">
      <c r="F731" s="1"/>
      <c r="G731" s="1"/>
      <c r="I731" s="1"/>
      <c r="J731" s="1"/>
      <c r="K731" s="1"/>
      <c r="L731" s="1"/>
      <c r="M731" s="1"/>
    </row>
    <row r="732" spans="6:13">
      <c r="F732" s="1"/>
      <c r="G732" s="1"/>
      <c r="I732" s="1"/>
      <c r="J732" s="1"/>
      <c r="K732" s="1"/>
      <c r="L732" s="1"/>
      <c r="M732" s="1"/>
    </row>
    <row r="733" spans="6:13">
      <c r="F733" s="1"/>
      <c r="G733" s="1"/>
      <c r="I733" s="1"/>
      <c r="J733" s="1"/>
      <c r="K733" s="1"/>
      <c r="L733" s="1"/>
      <c r="M733" s="1"/>
    </row>
    <row r="734" spans="6:13">
      <c r="F734" s="1"/>
      <c r="G734" s="1"/>
      <c r="I734" s="1"/>
      <c r="J734" s="1"/>
      <c r="K734" s="1"/>
      <c r="L734" s="1"/>
      <c r="M734" s="1"/>
    </row>
    <row r="735" spans="6:13">
      <c r="F735" s="1"/>
      <c r="G735" s="1"/>
      <c r="I735" s="1"/>
      <c r="J735" s="1"/>
      <c r="K735" s="1"/>
      <c r="L735" s="1"/>
      <c r="M735" s="1"/>
    </row>
    <row r="736" spans="6:13">
      <c r="F736" s="1"/>
      <c r="G736" s="1"/>
      <c r="I736" s="1"/>
      <c r="J736" s="1"/>
      <c r="K736" s="1"/>
      <c r="L736" s="1"/>
      <c r="M736" s="1"/>
    </row>
    <row r="737" spans="6:13">
      <c r="F737" s="1"/>
      <c r="G737" s="1"/>
      <c r="I737" s="1"/>
      <c r="J737" s="1"/>
      <c r="K737" s="1"/>
      <c r="L737" s="1"/>
      <c r="M737" s="1"/>
    </row>
    <row r="738" spans="6:13">
      <c r="F738" s="1"/>
      <c r="G738" s="1"/>
      <c r="I738" s="1"/>
      <c r="J738" s="1"/>
      <c r="K738" s="1"/>
      <c r="L738" s="1"/>
      <c r="M738" s="1"/>
    </row>
    <row r="739" spans="6:13">
      <c r="F739" s="1"/>
      <c r="G739" s="1"/>
      <c r="I739" s="1"/>
      <c r="J739" s="1"/>
      <c r="K739" s="1"/>
      <c r="L739" s="1"/>
      <c r="M739" s="1"/>
    </row>
    <row r="740" spans="6:13">
      <c r="F740" s="1"/>
      <c r="G740" s="1"/>
      <c r="I740" s="1"/>
      <c r="J740" s="1"/>
      <c r="K740" s="1"/>
      <c r="L740" s="1"/>
      <c r="M740" s="1"/>
    </row>
    <row r="741" spans="6:13">
      <c r="F741" s="1"/>
      <c r="G741" s="1"/>
      <c r="I741" s="1"/>
      <c r="J741" s="1"/>
      <c r="K741" s="1"/>
      <c r="L741" s="1"/>
      <c r="M741" s="1"/>
    </row>
    <row r="742" spans="6:13">
      <c r="F742" s="1"/>
      <c r="G742" s="1"/>
      <c r="I742" s="1"/>
      <c r="J742" s="1"/>
      <c r="K742" s="1"/>
      <c r="L742" s="1"/>
      <c r="M742" s="1"/>
    </row>
    <row r="743" spans="6:13">
      <c r="F743" s="1"/>
      <c r="G743" s="1"/>
      <c r="I743" s="1"/>
      <c r="J743" s="1"/>
      <c r="K743" s="1"/>
      <c r="L743" s="1"/>
      <c r="M743" s="1"/>
    </row>
    <row r="744" spans="6:13">
      <c r="F744" s="1"/>
      <c r="G744" s="1"/>
      <c r="I744" s="1"/>
      <c r="J744" s="1"/>
      <c r="K744" s="1"/>
      <c r="L744" s="1"/>
      <c r="M744" s="1"/>
    </row>
    <row r="745" spans="6:13">
      <c r="F745" s="1"/>
      <c r="G745" s="1"/>
      <c r="I745" s="1"/>
      <c r="J745" s="1"/>
      <c r="K745" s="1"/>
      <c r="L745" s="1"/>
      <c r="M745" s="1"/>
    </row>
    <row r="746" spans="6:13">
      <c r="F746" s="1"/>
      <c r="G746" s="1"/>
      <c r="I746" s="1"/>
      <c r="J746" s="1"/>
      <c r="K746" s="1"/>
      <c r="L746" s="1"/>
      <c r="M746" s="1"/>
    </row>
    <row r="747" spans="6:13">
      <c r="F747" s="1"/>
      <c r="G747" s="1"/>
      <c r="I747" s="1"/>
      <c r="J747" s="1"/>
      <c r="K747" s="1"/>
      <c r="L747" s="1"/>
      <c r="M747" s="1"/>
    </row>
    <row r="748" spans="6:13">
      <c r="F748" s="1"/>
      <c r="G748" s="1"/>
      <c r="I748" s="1"/>
      <c r="J748" s="1"/>
      <c r="K748" s="1"/>
      <c r="L748" s="1"/>
      <c r="M748" s="1"/>
    </row>
    <row r="749" spans="6:13">
      <c r="F749" s="1"/>
      <c r="G749" s="1"/>
      <c r="I749" s="1"/>
      <c r="J749" s="1"/>
      <c r="K749" s="1"/>
      <c r="L749" s="1"/>
      <c r="M749" s="1"/>
    </row>
    <row r="750" spans="6:13">
      <c r="F750" s="1"/>
      <c r="G750" s="1"/>
      <c r="I750" s="1"/>
      <c r="J750" s="1"/>
      <c r="K750" s="1"/>
      <c r="L750" s="1"/>
      <c r="M750" s="1"/>
    </row>
    <row r="751" spans="6:13">
      <c r="F751" s="1"/>
      <c r="G751" s="1"/>
      <c r="I751" s="1"/>
      <c r="J751" s="1"/>
      <c r="K751" s="1"/>
      <c r="L751" s="1"/>
      <c r="M751" s="1"/>
    </row>
    <row r="752" spans="6:13">
      <c r="F752" s="1"/>
      <c r="G752" s="1"/>
      <c r="I752" s="1"/>
      <c r="J752" s="1"/>
      <c r="K752" s="1"/>
      <c r="L752" s="1"/>
      <c r="M752" s="1"/>
    </row>
    <row r="753" spans="6:13">
      <c r="F753" s="1"/>
      <c r="G753" s="1"/>
      <c r="I753" s="1"/>
      <c r="J753" s="1"/>
      <c r="K753" s="1"/>
      <c r="L753" s="1"/>
      <c r="M753" s="1"/>
    </row>
    <row r="754" spans="6:13">
      <c r="F754" s="1"/>
      <c r="G754" s="1"/>
      <c r="I754" s="1"/>
      <c r="J754" s="1"/>
      <c r="K754" s="1"/>
      <c r="L754" s="1"/>
      <c r="M754" s="1"/>
    </row>
    <row r="755" spans="6:13">
      <c r="F755" s="1"/>
      <c r="G755" s="1"/>
      <c r="I755" s="1"/>
      <c r="J755" s="1"/>
      <c r="K755" s="1"/>
      <c r="L755" s="1"/>
      <c r="M755" s="1"/>
    </row>
    <row r="756" spans="6:13">
      <c r="F756" s="1"/>
      <c r="G756" s="1"/>
      <c r="I756" s="1"/>
      <c r="J756" s="1"/>
      <c r="K756" s="1"/>
      <c r="L756" s="1"/>
      <c r="M756" s="1"/>
    </row>
    <row r="757" spans="6:13">
      <c r="F757" s="1"/>
      <c r="G757" s="1"/>
      <c r="I757" s="1"/>
      <c r="J757" s="1"/>
      <c r="K757" s="1"/>
      <c r="L757" s="1"/>
      <c r="M757" s="1"/>
    </row>
    <row r="758" spans="6:13">
      <c r="F758" s="1"/>
      <c r="G758" s="1"/>
      <c r="I758" s="1"/>
      <c r="J758" s="1"/>
      <c r="K758" s="1"/>
      <c r="L758" s="1"/>
      <c r="M758" s="1"/>
    </row>
    <row r="759" spans="6:13">
      <c r="F759" s="1"/>
      <c r="G759" s="1"/>
      <c r="I759" s="1"/>
      <c r="J759" s="1"/>
      <c r="K759" s="1"/>
      <c r="L759" s="1"/>
      <c r="M759" s="1"/>
    </row>
    <row r="760" spans="6:13">
      <c r="F760" s="1"/>
      <c r="G760" s="1"/>
      <c r="I760" s="1"/>
      <c r="J760" s="1"/>
      <c r="K760" s="1"/>
      <c r="L760" s="1"/>
      <c r="M760" s="1"/>
    </row>
    <row r="761" spans="6:13">
      <c r="F761" s="1"/>
      <c r="G761" s="1"/>
      <c r="I761" s="1"/>
      <c r="J761" s="1"/>
      <c r="K761" s="1"/>
      <c r="L761" s="1"/>
      <c r="M761" s="1"/>
    </row>
    <row r="762" spans="6:13">
      <c r="F762" s="1"/>
      <c r="G762" s="1"/>
      <c r="I762" s="1"/>
      <c r="J762" s="1"/>
      <c r="K762" s="1"/>
      <c r="L762" s="1"/>
      <c r="M762" s="1"/>
    </row>
    <row r="763" spans="6:13">
      <c r="F763" s="1"/>
      <c r="G763" s="1"/>
      <c r="I763" s="1"/>
      <c r="J763" s="1"/>
      <c r="K763" s="1"/>
      <c r="L763" s="1"/>
      <c r="M763" s="1"/>
    </row>
    <row r="764" spans="6:13">
      <c r="F764" s="1"/>
      <c r="G764" s="1"/>
      <c r="I764" s="1"/>
      <c r="J764" s="1"/>
      <c r="K764" s="1"/>
      <c r="L764" s="1"/>
      <c r="M764" s="1"/>
    </row>
    <row r="765" spans="6:13">
      <c r="F765" s="1"/>
      <c r="G765" s="1"/>
      <c r="I765" s="1"/>
      <c r="J765" s="1"/>
      <c r="K765" s="1"/>
      <c r="L765" s="1"/>
      <c r="M765" s="1"/>
    </row>
    <row r="766" spans="6:13">
      <c r="F766" s="1"/>
      <c r="G766" s="1"/>
      <c r="I766" s="1"/>
      <c r="J766" s="1"/>
      <c r="K766" s="1"/>
      <c r="L766" s="1"/>
      <c r="M766" s="1"/>
    </row>
    <row r="767" spans="6:13">
      <c r="F767" s="1"/>
      <c r="G767" s="1"/>
      <c r="I767" s="1"/>
      <c r="J767" s="1"/>
      <c r="K767" s="1"/>
      <c r="L767" s="1"/>
      <c r="M767" s="1"/>
    </row>
    <row r="768" spans="6:13">
      <c r="F768" s="1"/>
      <c r="G768" s="1"/>
      <c r="I768" s="1"/>
      <c r="J768" s="1"/>
      <c r="K768" s="1"/>
      <c r="L768" s="1"/>
      <c r="M768" s="1"/>
    </row>
    <row r="769" spans="6:13">
      <c r="F769" s="1"/>
      <c r="G769" s="1"/>
      <c r="I769" s="1"/>
      <c r="J769" s="1"/>
      <c r="K769" s="1"/>
      <c r="L769" s="1"/>
      <c r="M769" s="1"/>
    </row>
    <row r="770" spans="6:13">
      <c r="F770" s="1"/>
      <c r="G770" s="1"/>
      <c r="I770" s="1"/>
      <c r="J770" s="1"/>
      <c r="K770" s="1"/>
      <c r="L770" s="1"/>
      <c r="M770" s="1"/>
    </row>
    <row r="771" spans="6:13">
      <c r="F771" s="1"/>
      <c r="G771" s="1"/>
      <c r="I771" s="1"/>
      <c r="J771" s="1"/>
      <c r="K771" s="1"/>
      <c r="L771" s="1"/>
      <c r="M771" s="1"/>
    </row>
    <row r="772" spans="6:13">
      <c r="F772" s="1"/>
      <c r="G772" s="1"/>
      <c r="I772" s="1"/>
      <c r="J772" s="1"/>
      <c r="K772" s="1"/>
      <c r="L772" s="1"/>
      <c r="M772" s="1"/>
    </row>
    <row r="773" spans="6:13">
      <c r="F773" s="1"/>
      <c r="G773" s="1"/>
      <c r="I773" s="1"/>
      <c r="J773" s="1"/>
      <c r="K773" s="1"/>
      <c r="L773" s="1"/>
      <c r="M773" s="1"/>
    </row>
    <row r="774" spans="6:13">
      <c r="F774" s="1"/>
      <c r="G774" s="1"/>
      <c r="I774" s="1"/>
      <c r="J774" s="1"/>
      <c r="K774" s="1"/>
      <c r="L774" s="1"/>
      <c r="M774" s="1"/>
    </row>
    <row r="775" spans="6:13">
      <c r="F775" s="1"/>
      <c r="G775" s="1"/>
      <c r="I775" s="1"/>
      <c r="J775" s="1"/>
      <c r="K775" s="1"/>
      <c r="L775" s="1"/>
      <c r="M775" s="1"/>
    </row>
    <row r="776" spans="6:13">
      <c r="F776" s="1"/>
      <c r="G776" s="1"/>
      <c r="I776" s="1"/>
      <c r="J776" s="1"/>
      <c r="K776" s="1"/>
      <c r="L776" s="1"/>
      <c r="M776" s="1"/>
    </row>
    <row r="777" spans="6:13">
      <c r="F777" s="1"/>
      <c r="G777" s="1"/>
      <c r="I777" s="1"/>
      <c r="J777" s="1"/>
      <c r="K777" s="1"/>
      <c r="L777" s="1"/>
      <c r="M777" s="1"/>
    </row>
    <row r="778" spans="6:13">
      <c r="F778" s="1"/>
      <c r="G778" s="1"/>
      <c r="I778" s="1"/>
      <c r="J778" s="1"/>
      <c r="K778" s="1"/>
      <c r="L778" s="1"/>
      <c r="M778" s="1"/>
    </row>
    <row r="779" spans="6:13">
      <c r="F779" s="1"/>
      <c r="G779" s="1"/>
      <c r="I779" s="1"/>
      <c r="J779" s="1"/>
      <c r="K779" s="1"/>
      <c r="L779" s="1"/>
      <c r="M779" s="1"/>
    </row>
    <row r="780" spans="6:13">
      <c r="F780" s="1"/>
      <c r="G780" s="1"/>
      <c r="I780" s="1"/>
      <c r="J780" s="1"/>
      <c r="K780" s="1"/>
      <c r="L780" s="1"/>
      <c r="M780" s="1"/>
    </row>
    <row r="781" spans="6:13">
      <c r="F781" s="1"/>
      <c r="G781" s="1"/>
      <c r="I781" s="1"/>
      <c r="J781" s="1"/>
      <c r="K781" s="1"/>
      <c r="L781" s="1"/>
      <c r="M781" s="1"/>
    </row>
    <row r="782" spans="6:13">
      <c r="F782" s="1"/>
      <c r="G782" s="1"/>
      <c r="I782" s="1"/>
      <c r="J782" s="1"/>
      <c r="K782" s="1"/>
      <c r="L782" s="1"/>
      <c r="M782" s="1"/>
    </row>
    <row r="783" spans="6:13">
      <c r="F783" s="1"/>
      <c r="G783" s="1"/>
      <c r="I783" s="1"/>
      <c r="J783" s="1"/>
      <c r="K783" s="1"/>
      <c r="L783" s="1"/>
      <c r="M783" s="1"/>
    </row>
    <row r="784" spans="6:13">
      <c r="F784" s="1"/>
      <c r="G784" s="1"/>
      <c r="I784" s="1"/>
      <c r="J784" s="1"/>
      <c r="K784" s="1"/>
      <c r="L784" s="1"/>
      <c r="M784" s="1"/>
    </row>
    <row r="785" spans="6:13">
      <c r="F785" s="1"/>
      <c r="G785" s="1"/>
      <c r="I785" s="1"/>
      <c r="J785" s="1"/>
      <c r="K785" s="1"/>
      <c r="L785" s="1"/>
      <c r="M785" s="1"/>
    </row>
    <row r="786" spans="6:13">
      <c r="F786" s="1"/>
      <c r="G786" s="1"/>
      <c r="I786" s="1"/>
      <c r="J786" s="1"/>
      <c r="K786" s="1"/>
      <c r="L786" s="1"/>
      <c r="M786" s="1"/>
    </row>
    <row r="787" spans="6:13">
      <c r="F787" s="1"/>
      <c r="G787" s="1"/>
      <c r="I787" s="1"/>
      <c r="J787" s="1"/>
      <c r="K787" s="1"/>
      <c r="L787" s="1"/>
      <c r="M787" s="1"/>
    </row>
    <row r="788" spans="6:13">
      <c r="F788" s="1"/>
      <c r="G788" s="1"/>
      <c r="I788" s="1"/>
      <c r="J788" s="1"/>
      <c r="K788" s="1"/>
      <c r="L788" s="1"/>
      <c r="M788" s="1"/>
    </row>
    <row r="789" spans="6:13">
      <c r="F789" s="1"/>
      <c r="G789" s="1"/>
      <c r="I789" s="1"/>
      <c r="J789" s="1"/>
      <c r="K789" s="1"/>
      <c r="L789" s="1"/>
      <c r="M789" s="1"/>
    </row>
    <row r="790" spans="6:13">
      <c r="F790" s="1"/>
      <c r="G790" s="1"/>
      <c r="I790" s="1"/>
      <c r="J790" s="1"/>
      <c r="K790" s="1"/>
      <c r="L790" s="1"/>
      <c r="M790" s="1"/>
    </row>
    <row r="791" spans="6:13">
      <c r="F791" s="1"/>
      <c r="G791" s="1"/>
      <c r="I791" s="1"/>
      <c r="J791" s="1"/>
      <c r="K791" s="1"/>
      <c r="L791" s="1"/>
      <c r="M791" s="1"/>
    </row>
    <row r="792" spans="6:13">
      <c r="F792" s="1"/>
      <c r="G792" s="1"/>
      <c r="I792" s="1"/>
      <c r="J792" s="1"/>
      <c r="K792" s="1"/>
      <c r="L792" s="1"/>
      <c r="M792" s="1"/>
    </row>
    <row r="793" spans="6:13">
      <c r="F793" s="1"/>
      <c r="G793" s="1"/>
      <c r="I793" s="1"/>
      <c r="J793" s="1"/>
      <c r="K793" s="1"/>
      <c r="L793" s="1"/>
      <c r="M793" s="1"/>
    </row>
    <row r="794" spans="6:13">
      <c r="F794" s="1"/>
      <c r="G794" s="1"/>
      <c r="I794" s="1"/>
      <c r="J794" s="1"/>
      <c r="K794" s="1"/>
      <c r="L794" s="1"/>
      <c r="M794" s="1"/>
    </row>
    <row r="795" spans="6:13">
      <c r="F795" s="1"/>
      <c r="G795" s="1"/>
      <c r="I795" s="1"/>
      <c r="J795" s="1"/>
      <c r="K795" s="1"/>
      <c r="L795" s="1"/>
      <c r="M795" s="1"/>
    </row>
    <row r="796" spans="6:13">
      <c r="F796" s="1"/>
      <c r="G796" s="1"/>
      <c r="I796" s="1"/>
      <c r="J796" s="1"/>
      <c r="K796" s="1"/>
      <c r="L796" s="1"/>
      <c r="M796" s="1"/>
    </row>
    <row r="797" spans="6:13">
      <c r="F797" s="1"/>
      <c r="G797" s="1"/>
      <c r="I797" s="1"/>
      <c r="J797" s="1"/>
      <c r="K797" s="1"/>
      <c r="L797" s="1"/>
      <c r="M797" s="1"/>
    </row>
    <row r="798" spans="6:13">
      <c r="F798" s="1"/>
      <c r="G798" s="1"/>
      <c r="I798" s="1"/>
      <c r="J798" s="1"/>
      <c r="K798" s="1"/>
      <c r="L798" s="1"/>
      <c r="M798" s="1"/>
    </row>
    <row r="799" spans="6:13">
      <c r="F799" s="1"/>
      <c r="G799" s="1"/>
      <c r="I799" s="1"/>
      <c r="J799" s="1"/>
      <c r="K799" s="1"/>
      <c r="L799" s="1"/>
      <c r="M799" s="1"/>
    </row>
    <row r="800" spans="6:13">
      <c r="F800" s="1"/>
      <c r="G800" s="1"/>
      <c r="I800" s="1"/>
      <c r="J800" s="1"/>
      <c r="K800" s="1"/>
      <c r="L800" s="1"/>
      <c r="M800" s="1"/>
    </row>
    <row r="801" spans="6:13">
      <c r="F801" s="1"/>
      <c r="G801" s="1"/>
      <c r="I801" s="1"/>
      <c r="J801" s="1"/>
      <c r="K801" s="1"/>
      <c r="L801" s="1"/>
      <c r="M801" s="1"/>
    </row>
    <row r="802" spans="6:13">
      <c r="F802" s="1"/>
      <c r="G802" s="1"/>
      <c r="I802" s="1"/>
      <c r="J802" s="1"/>
      <c r="K802" s="1"/>
      <c r="L802" s="1"/>
      <c r="M802" s="1"/>
    </row>
    <row r="803" spans="6:13">
      <c r="F803" s="1"/>
      <c r="G803" s="1"/>
      <c r="I803" s="1"/>
      <c r="J803" s="1"/>
      <c r="K803" s="1"/>
      <c r="L803" s="1"/>
      <c r="M803" s="1"/>
    </row>
    <row r="804" spans="6:13">
      <c r="F804" s="1"/>
      <c r="G804" s="1"/>
      <c r="I804" s="1"/>
      <c r="J804" s="1"/>
      <c r="K804" s="1"/>
      <c r="L804" s="1"/>
      <c r="M804" s="1"/>
    </row>
    <row r="805" spans="6:13">
      <c r="F805" s="1"/>
      <c r="G805" s="1"/>
      <c r="I805" s="1"/>
      <c r="J805" s="1"/>
      <c r="K805" s="1"/>
      <c r="L805" s="1"/>
      <c r="M805" s="1"/>
    </row>
    <row r="806" spans="6:13">
      <c r="F806" s="1"/>
      <c r="G806" s="1"/>
      <c r="I806" s="1"/>
      <c r="J806" s="1"/>
      <c r="K806" s="1"/>
      <c r="L806" s="1"/>
      <c r="M806" s="1"/>
    </row>
    <row r="807" spans="6:13">
      <c r="F807" s="1"/>
      <c r="G807" s="1"/>
      <c r="I807" s="1"/>
      <c r="J807" s="1"/>
      <c r="K807" s="1"/>
      <c r="L807" s="1"/>
      <c r="M807" s="1"/>
    </row>
    <row r="808" spans="6:13">
      <c r="F808" s="1"/>
      <c r="G808" s="1"/>
      <c r="I808" s="1"/>
      <c r="J808" s="1"/>
      <c r="K808" s="1"/>
      <c r="L808" s="1"/>
      <c r="M808" s="1"/>
    </row>
    <row r="809" spans="6:13">
      <c r="F809" s="1"/>
      <c r="G809" s="1"/>
      <c r="I809" s="1"/>
      <c r="J809" s="1"/>
      <c r="K809" s="1"/>
      <c r="L809" s="1"/>
      <c r="M809" s="1"/>
    </row>
    <row r="810" spans="6:13">
      <c r="F810" s="1"/>
      <c r="G810" s="1"/>
      <c r="I810" s="1"/>
      <c r="J810" s="1"/>
      <c r="K810" s="1"/>
      <c r="L810" s="1"/>
      <c r="M810" s="1"/>
    </row>
    <row r="811" spans="6:13">
      <c r="F811" s="1"/>
      <c r="G811" s="1"/>
      <c r="I811" s="1"/>
      <c r="J811" s="1"/>
      <c r="K811" s="1"/>
      <c r="L811" s="1"/>
      <c r="M811" s="1"/>
    </row>
    <row r="812" spans="6:13">
      <c r="F812" s="1"/>
      <c r="G812" s="1"/>
      <c r="I812" s="1"/>
      <c r="J812" s="1"/>
      <c r="K812" s="1"/>
      <c r="L812" s="1"/>
      <c r="M812" s="1"/>
    </row>
    <row r="813" spans="6:13">
      <c r="F813" s="1"/>
      <c r="G813" s="1"/>
      <c r="I813" s="1"/>
      <c r="J813" s="1"/>
      <c r="K813" s="1"/>
      <c r="L813" s="1"/>
      <c r="M813" s="1"/>
    </row>
    <row r="814" spans="6:13">
      <c r="F814" s="1"/>
      <c r="G814" s="1"/>
      <c r="I814" s="1"/>
      <c r="J814" s="1"/>
      <c r="K814" s="1"/>
      <c r="L814" s="1"/>
      <c r="M814" s="1"/>
    </row>
    <row r="815" spans="6:13">
      <c r="F815" s="1"/>
      <c r="G815" s="1"/>
      <c r="I815" s="1"/>
      <c r="J815" s="1"/>
      <c r="K815" s="1"/>
      <c r="L815" s="1"/>
      <c r="M815" s="1"/>
    </row>
    <row r="816" spans="6:13">
      <c r="F816" s="1"/>
      <c r="G816" s="1"/>
      <c r="I816" s="1"/>
      <c r="J816" s="1"/>
      <c r="K816" s="1"/>
      <c r="L816" s="1"/>
      <c r="M816" s="1"/>
    </row>
    <row r="817" spans="6:13">
      <c r="F817" s="1"/>
      <c r="G817" s="1"/>
      <c r="I817" s="1"/>
      <c r="J817" s="1"/>
      <c r="K817" s="1"/>
      <c r="L817" s="1"/>
      <c r="M817" s="1"/>
    </row>
    <row r="818" spans="6:13">
      <c r="F818" s="1"/>
      <c r="G818" s="1"/>
      <c r="I818" s="1"/>
      <c r="J818" s="1"/>
      <c r="K818" s="1"/>
      <c r="L818" s="1"/>
      <c r="M818" s="1"/>
    </row>
    <row r="819" spans="6:13">
      <c r="F819" s="1"/>
      <c r="G819" s="1"/>
      <c r="I819" s="1"/>
      <c r="J819" s="1"/>
      <c r="K819" s="1"/>
      <c r="L819" s="1"/>
      <c r="M819" s="1"/>
    </row>
    <row r="820" spans="6:13">
      <c r="F820" s="1"/>
      <c r="G820" s="1"/>
      <c r="I820" s="1"/>
      <c r="J820" s="1"/>
      <c r="K820" s="1"/>
      <c r="L820" s="1"/>
      <c r="M820" s="1"/>
    </row>
    <row r="821" spans="6:13">
      <c r="F821" s="1"/>
      <c r="G821" s="1"/>
      <c r="I821" s="1"/>
      <c r="J821" s="1"/>
      <c r="K821" s="1"/>
      <c r="L821" s="1"/>
      <c r="M821" s="1"/>
    </row>
    <row r="822" spans="6:13">
      <c r="F822" s="1"/>
      <c r="G822" s="1"/>
      <c r="I822" s="1"/>
      <c r="J822" s="1"/>
      <c r="K822" s="1"/>
      <c r="L822" s="1"/>
      <c r="M822" s="1"/>
    </row>
    <row r="823" spans="6:13">
      <c r="F823" s="1"/>
      <c r="G823" s="1"/>
      <c r="I823" s="1"/>
      <c r="J823" s="1"/>
      <c r="K823" s="1"/>
      <c r="L823" s="1"/>
      <c r="M823" s="1"/>
    </row>
    <row r="824" spans="6:13">
      <c r="F824" s="1"/>
      <c r="G824" s="1"/>
      <c r="I824" s="1"/>
      <c r="J824" s="1"/>
      <c r="K824" s="1"/>
      <c r="L824" s="1"/>
      <c r="M824" s="1"/>
    </row>
    <row r="825" spans="6:13">
      <c r="F825" s="1"/>
      <c r="G825" s="1"/>
      <c r="I825" s="1"/>
      <c r="J825" s="1"/>
      <c r="K825" s="1"/>
      <c r="L825" s="1"/>
      <c r="M825" s="1"/>
    </row>
    <row r="826" spans="6:13">
      <c r="F826" s="1"/>
      <c r="G826" s="1"/>
      <c r="I826" s="1"/>
      <c r="J826" s="1"/>
      <c r="K826" s="1"/>
      <c r="L826" s="1"/>
      <c r="M826" s="1"/>
    </row>
    <row r="827" spans="6:13">
      <c r="F827" s="1"/>
      <c r="G827" s="1"/>
      <c r="I827" s="1"/>
      <c r="J827" s="1"/>
      <c r="K827" s="1"/>
      <c r="L827" s="1"/>
      <c r="M827" s="1"/>
    </row>
    <row r="828" spans="6:13">
      <c r="F828" s="1"/>
      <c r="G828" s="1"/>
      <c r="I828" s="1"/>
      <c r="J828" s="1"/>
      <c r="K828" s="1"/>
      <c r="L828" s="1"/>
      <c r="M828" s="1"/>
    </row>
    <row r="829" spans="6:13">
      <c r="F829" s="1"/>
      <c r="G829" s="1"/>
      <c r="I829" s="1"/>
      <c r="J829" s="1"/>
      <c r="K829" s="1"/>
      <c r="L829" s="1"/>
      <c r="M829" s="1"/>
    </row>
    <row r="830" spans="6:13">
      <c r="F830" s="1"/>
      <c r="G830" s="1"/>
      <c r="I830" s="1"/>
      <c r="J830" s="1"/>
      <c r="K830" s="1"/>
      <c r="L830" s="1"/>
      <c r="M830" s="1"/>
    </row>
    <row r="831" spans="6:13">
      <c r="F831" s="1"/>
      <c r="G831" s="1"/>
      <c r="I831" s="1"/>
      <c r="J831" s="1"/>
      <c r="K831" s="1"/>
      <c r="L831" s="1"/>
      <c r="M831" s="1"/>
    </row>
    <row r="832" spans="6:13">
      <c r="F832" s="1"/>
      <c r="G832" s="1"/>
      <c r="I832" s="1"/>
      <c r="J832" s="1"/>
      <c r="K832" s="1"/>
      <c r="L832" s="1"/>
      <c r="M832" s="1"/>
    </row>
    <row r="833" spans="6:13">
      <c r="F833" s="1"/>
      <c r="G833" s="1"/>
      <c r="I833" s="1"/>
      <c r="J833" s="1"/>
      <c r="K833" s="1"/>
      <c r="L833" s="1"/>
      <c r="M833" s="1"/>
    </row>
    <row r="834" spans="6:13">
      <c r="F834" s="1"/>
      <c r="G834" s="1"/>
      <c r="I834" s="1"/>
      <c r="J834" s="1"/>
      <c r="K834" s="1"/>
      <c r="L834" s="1"/>
      <c r="M834" s="1"/>
    </row>
    <row r="835" spans="6:13">
      <c r="F835" s="1"/>
      <c r="G835" s="1"/>
      <c r="I835" s="1"/>
      <c r="J835" s="1"/>
      <c r="K835" s="1"/>
      <c r="L835" s="1"/>
      <c r="M835" s="1"/>
    </row>
    <row r="836" spans="6:13">
      <c r="F836" s="1"/>
      <c r="G836" s="1"/>
      <c r="I836" s="1"/>
      <c r="J836" s="1"/>
      <c r="K836" s="1"/>
      <c r="L836" s="1"/>
      <c r="M836" s="1"/>
    </row>
    <row r="837" spans="6:13">
      <c r="F837" s="1"/>
      <c r="G837" s="1"/>
      <c r="I837" s="1"/>
      <c r="J837" s="1"/>
      <c r="K837" s="1"/>
      <c r="L837" s="1"/>
      <c r="M837" s="1"/>
    </row>
    <row r="838" spans="6:13">
      <c r="F838" s="1"/>
      <c r="G838" s="1"/>
      <c r="I838" s="1"/>
      <c r="J838" s="1"/>
      <c r="K838" s="1"/>
      <c r="L838" s="1"/>
      <c r="M838" s="1"/>
    </row>
    <row r="839" spans="6:13">
      <c r="F839" s="1"/>
      <c r="G839" s="1"/>
      <c r="I839" s="1"/>
      <c r="J839" s="1"/>
      <c r="K839" s="1"/>
      <c r="L839" s="1"/>
      <c r="M839" s="1"/>
    </row>
    <row r="840" spans="6:13">
      <c r="F840" s="1"/>
      <c r="G840" s="1"/>
      <c r="I840" s="1"/>
      <c r="J840" s="1"/>
      <c r="K840" s="1"/>
      <c r="L840" s="1"/>
      <c r="M840" s="1"/>
    </row>
    <row r="841" spans="6:13">
      <c r="F841" s="1"/>
      <c r="G841" s="1"/>
      <c r="I841" s="1"/>
      <c r="J841" s="1"/>
      <c r="K841" s="1"/>
      <c r="L841" s="1"/>
      <c r="M841" s="1"/>
    </row>
    <row r="842" spans="6:13">
      <c r="F842" s="1"/>
      <c r="G842" s="1"/>
      <c r="I842" s="1"/>
      <c r="J842" s="1"/>
      <c r="K842" s="1"/>
      <c r="L842" s="1"/>
      <c r="M842" s="1"/>
    </row>
    <row r="843" spans="6:13">
      <c r="F843" s="1"/>
      <c r="G843" s="1"/>
      <c r="I843" s="1"/>
      <c r="J843" s="1"/>
      <c r="K843" s="1"/>
      <c r="L843" s="1"/>
      <c r="M843" s="1"/>
    </row>
    <row r="844" spans="6:13">
      <c r="F844" s="1"/>
      <c r="G844" s="1"/>
      <c r="I844" s="1"/>
      <c r="J844" s="1"/>
      <c r="K844" s="1"/>
      <c r="L844" s="1"/>
      <c r="M844" s="1"/>
    </row>
    <row r="845" spans="6:13">
      <c r="F845" s="1"/>
      <c r="G845" s="1"/>
      <c r="I845" s="1"/>
      <c r="J845" s="1"/>
      <c r="K845" s="1"/>
      <c r="L845" s="1"/>
      <c r="M845" s="1"/>
    </row>
    <row r="846" spans="6:13">
      <c r="F846" s="1"/>
      <c r="G846" s="1"/>
      <c r="I846" s="1"/>
      <c r="J846" s="1"/>
      <c r="K846" s="1"/>
      <c r="L846" s="1"/>
      <c r="M846" s="1"/>
    </row>
    <row r="847" spans="6:13">
      <c r="F847" s="1"/>
      <c r="G847" s="1"/>
      <c r="I847" s="1"/>
      <c r="J847" s="1"/>
      <c r="K847" s="1"/>
      <c r="L847" s="1"/>
      <c r="M847" s="1"/>
    </row>
    <row r="848" spans="6:13">
      <c r="F848" s="1"/>
      <c r="G848" s="1"/>
      <c r="I848" s="1"/>
      <c r="J848" s="1"/>
      <c r="K848" s="1"/>
      <c r="L848" s="1"/>
      <c r="M848" s="1"/>
    </row>
    <row r="849" spans="6:13">
      <c r="F849" s="1"/>
      <c r="G849" s="1"/>
      <c r="I849" s="1"/>
      <c r="J849" s="1"/>
      <c r="K849" s="1"/>
      <c r="L849" s="1"/>
      <c r="M849" s="1"/>
    </row>
    <row r="850" spans="6:13">
      <c r="F850" s="1"/>
      <c r="G850" s="1"/>
      <c r="I850" s="1"/>
      <c r="J850" s="1"/>
      <c r="K850" s="1"/>
      <c r="L850" s="1"/>
      <c r="M850" s="1"/>
    </row>
    <row r="851" spans="6:13">
      <c r="F851" s="1"/>
      <c r="G851" s="1"/>
      <c r="I851" s="1"/>
      <c r="J851" s="1"/>
      <c r="K851" s="1"/>
      <c r="L851" s="1"/>
      <c r="M851" s="1"/>
    </row>
    <row r="852" spans="6:13">
      <c r="F852" s="1"/>
      <c r="G852" s="1"/>
      <c r="I852" s="1"/>
      <c r="J852" s="1"/>
      <c r="K852" s="1"/>
      <c r="L852" s="1"/>
      <c r="M852" s="1"/>
    </row>
    <row r="853" spans="6:13">
      <c r="F853" s="1"/>
      <c r="G853" s="1"/>
      <c r="I853" s="1"/>
      <c r="J853" s="1"/>
      <c r="K853" s="1"/>
      <c r="L853" s="1"/>
      <c r="M853" s="1"/>
    </row>
    <row r="854" spans="6:13">
      <c r="F854" s="1"/>
      <c r="G854" s="1"/>
      <c r="I854" s="1"/>
      <c r="J854" s="1"/>
      <c r="K854" s="1"/>
      <c r="L854" s="1"/>
      <c r="M854" s="1"/>
    </row>
    <row r="855" spans="6:13">
      <c r="F855" s="1"/>
      <c r="G855" s="1"/>
      <c r="I855" s="1"/>
      <c r="J855" s="1"/>
      <c r="K855" s="1"/>
      <c r="L855" s="1"/>
      <c r="M855" s="1"/>
    </row>
    <row r="856" spans="6:13">
      <c r="F856" s="1"/>
      <c r="G856" s="1"/>
      <c r="I856" s="1"/>
      <c r="J856" s="1"/>
      <c r="K856" s="1"/>
      <c r="L856" s="1"/>
      <c r="M856" s="1"/>
    </row>
    <row r="857" spans="6:13">
      <c r="F857" s="1"/>
      <c r="G857" s="1"/>
      <c r="I857" s="1"/>
      <c r="J857" s="1"/>
      <c r="K857" s="1"/>
      <c r="L857" s="1"/>
      <c r="M857" s="1"/>
    </row>
    <row r="858" spans="6:13">
      <c r="F858" s="1"/>
      <c r="G858" s="1"/>
      <c r="I858" s="1"/>
      <c r="J858" s="1"/>
      <c r="K858" s="1"/>
      <c r="L858" s="1"/>
      <c r="M858" s="1"/>
    </row>
    <row r="859" spans="6:13">
      <c r="F859" s="1"/>
      <c r="G859" s="1"/>
      <c r="I859" s="1"/>
      <c r="J859" s="1"/>
      <c r="K859" s="1"/>
      <c r="L859" s="1"/>
      <c r="M859" s="1"/>
    </row>
    <row r="860" spans="6:13">
      <c r="F860" s="1"/>
      <c r="G860" s="1"/>
      <c r="I860" s="1"/>
      <c r="J860" s="1"/>
      <c r="K860" s="1"/>
      <c r="L860" s="1"/>
      <c r="M860" s="1"/>
    </row>
    <row r="861" spans="6:13">
      <c r="F861" s="1"/>
      <c r="G861" s="1"/>
      <c r="I861" s="1"/>
      <c r="J861" s="1"/>
      <c r="K861" s="1"/>
      <c r="L861" s="1"/>
      <c r="M861" s="1"/>
    </row>
    <row r="862" spans="6:13">
      <c r="F862" s="1"/>
      <c r="G862" s="1"/>
      <c r="I862" s="1"/>
      <c r="J862" s="1"/>
      <c r="K862" s="1"/>
      <c r="L862" s="1"/>
      <c r="M862" s="1"/>
    </row>
    <row r="863" spans="6:13">
      <c r="F863" s="1"/>
      <c r="G863" s="1"/>
      <c r="I863" s="1"/>
      <c r="J863" s="1"/>
      <c r="K863" s="1"/>
      <c r="L863" s="1"/>
      <c r="M863" s="1"/>
    </row>
    <row r="864" spans="6:13">
      <c r="F864" s="1"/>
      <c r="G864" s="1"/>
      <c r="I864" s="1"/>
      <c r="J864" s="1"/>
      <c r="K864" s="1"/>
      <c r="L864" s="1"/>
      <c r="M864" s="1"/>
    </row>
    <row r="865" spans="6:13">
      <c r="F865" s="1"/>
      <c r="G865" s="1"/>
      <c r="I865" s="1"/>
      <c r="J865" s="1"/>
      <c r="K865" s="1"/>
      <c r="L865" s="1"/>
      <c r="M865" s="1"/>
    </row>
    <row r="866" spans="6:13">
      <c r="F866" s="1"/>
      <c r="G866" s="1"/>
      <c r="I866" s="1"/>
      <c r="J866" s="1"/>
      <c r="K866" s="1"/>
      <c r="L866" s="1"/>
      <c r="M866" s="1"/>
    </row>
    <row r="867" spans="6:13">
      <c r="F867" s="1"/>
      <c r="G867" s="1"/>
      <c r="I867" s="1"/>
      <c r="J867" s="1"/>
      <c r="K867" s="1"/>
      <c r="L867" s="1"/>
      <c r="M867" s="1"/>
    </row>
    <row r="868" spans="6:13">
      <c r="F868" s="1"/>
      <c r="G868" s="1"/>
      <c r="I868" s="1"/>
      <c r="J868" s="1"/>
      <c r="K868" s="1"/>
      <c r="L868" s="1"/>
      <c r="M868" s="1"/>
    </row>
    <row r="869" spans="6:13">
      <c r="F869" s="1"/>
      <c r="G869" s="1"/>
      <c r="I869" s="1"/>
      <c r="J869" s="1"/>
      <c r="K869" s="1"/>
      <c r="L869" s="1"/>
      <c r="M869" s="1"/>
    </row>
    <row r="870" spans="6:13">
      <c r="F870" s="1"/>
      <c r="G870" s="1"/>
      <c r="I870" s="1"/>
      <c r="J870" s="1"/>
      <c r="K870" s="1"/>
      <c r="L870" s="1"/>
      <c r="M870" s="1"/>
    </row>
    <row r="871" spans="6:13">
      <c r="F871" s="1"/>
      <c r="G871" s="1"/>
      <c r="I871" s="1"/>
      <c r="J871" s="1"/>
      <c r="K871" s="1"/>
      <c r="L871" s="1"/>
      <c r="M871" s="1"/>
    </row>
    <row r="872" spans="6:13">
      <c r="F872" s="1"/>
      <c r="G872" s="1"/>
      <c r="I872" s="1"/>
      <c r="J872" s="1"/>
      <c r="K872" s="1"/>
      <c r="L872" s="1"/>
      <c r="M872" s="1"/>
    </row>
    <row r="873" spans="6:13">
      <c r="F873" s="1"/>
      <c r="G873" s="1"/>
      <c r="I873" s="1"/>
      <c r="J873" s="1"/>
      <c r="K873" s="1"/>
      <c r="L873" s="1"/>
      <c r="M873" s="1"/>
    </row>
    <row r="874" spans="6:13">
      <c r="F874" s="1"/>
      <c r="G874" s="1"/>
      <c r="I874" s="1"/>
      <c r="J874" s="1"/>
      <c r="K874" s="1"/>
      <c r="L874" s="1"/>
      <c r="M874" s="1"/>
    </row>
    <row r="875" spans="6:13">
      <c r="F875" s="1"/>
      <c r="G875" s="1"/>
      <c r="I875" s="1"/>
      <c r="J875" s="1"/>
      <c r="K875" s="1"/>
      <c r="L875" s="1"/>
      <c r="M875" s="1"/>
    </row>
    <row r="876" spans="6:13">
      <c r="F876" s="1"/>
      <c r="G876" s="1"/>
      <c r="I876" s="1"/>
      <c r="J876" s="1"/>
      <c r="K876" s="1"/>
      <c r="L876" s="1"/>
      <c r="M876" s="1"/>
    </row>
    <row r="877" spans="6:13">
      <c r="F877" s="1"/>
      <c r="G877" s="1"/>
      <c r="I877" s="1"/>
      <c r="J877" s="1"/>
      <c r="K877" s="1"/>
      <c r="L877" s="1"/>
      <c r="M877" s="1"/>
    </row>
    <row r="878" spans="6:13">
      <c r="F878" s="1"/>
      <c r="G878" s="1"/>
      <c r="I878" s="1"/>
      <c r="J878" s="1"/>
      <c r="K878" s="1"/>
      <c r="L878" s="1"/>
      <c r="M878" s="1"/>
    </row>
    <row r="879" spans="6:13">
      <c r="F879" s="1"/>
      <c r="G879" s="1"/>
      <c r="I879" s="1"/>
      <c r="J879" s="1"/>
      <c r="K879" s="1"/>
      <c r="L879" s="1"/>
      <c r="M879" s="1"/>
    </row>
    <row r="880" spans="6:13">
      <c r="F880" s="1"/>
      <c r="G880" s="1"/>
      <c r="I880" s="1"/>
      <c r="J880" s="1"/>
      <c r="K880" s="1"/>
      <c r="L880" s="1"/>
      <c r="M880" s="1"/>
    </row>
    <row r="881" spans="6:13">
      <c r="F881" s="1"/>
      <c r="G881" s="1"/>
      <c r="I881" s="1"/>
      <c r="J881" s="1"/>
      <c r="K881" s="1"/>
      <c r="L881" s="1"/>
      <c r="M881" s="1"/>
    </row>
    <row r="882" spans="6:13">
      <c r="F882" s="1"/>
      <c r="G882" s="1"/>
      <c r="I882" s="1"/>
      <c r="J882" s="1"/>
      <c r="K882" s="1"/>
      <c r="L882" s="1"/>
      <c r="M882" s="1"/>
    </row>
    <row r="883" spans="6:13">
      <c r="F883" s="1"/>
      <c r="G883" s="1"/>
      <c r="I883" s="1"/>
      <c r="J883" s="1"/>
      <c r="K883" s="1"/>
      <c r="L883" s="1"/>
      <c r="M883" s="1"/>
    </row>
    <row r="884" spans="6:13">
      <c r="F884" s="1"/>
      <c r="G884" s="1"/>
      <c r="I884" s="1"/>
      <c r="J884" s="1"/>
      <c r="K884" s="1"/>
      <c r="L884" s="1"/>
      <c r="M884" s="1"/>
    </row>
    <row r="885" spans="6:13">
      <c r="F885" s="1"/>
      <c r="G885" s="1"/>
      <c r="I885" s="1"/>
      <c r="J885" s="1"/>
      <c r="K885" s="1"/>
      <c r="L885" s="1"/>
      <c r="M885" s="1"/>
    </row>
    <row r="886" spans="6:13">
      <c r="F886" s="1"/>
      <c r="G886" s="1"/>
      <c r="I886" s="1"/>
      <c r="J886" s="1"/>
      <c r="K886" s="1"/>
      <c r="L886" s="1"/>
      <c r="M886" s="1"/>
    </row>
    <row r="887" spans="6:13">
      <c r="F887" s="1"/>
      <c r="G887" s="1"/>
      <c r="I887" s="1"/>
      <c r="J887" s="1"/>
      <c r="K887" s="1"/>
      <c r="L887" s="1"/>
      <c r="M887" s="1"/>
    </row>
    <row r="888" spans="6:13">
      <c r="F888" s="1"/>
      <c r="G888" s="1"/>
      <c r="I888" s="1"/>
      <c r="J888" s="1"/>
      <c r="K888" s="1"/>
      <c r="L888" s="1"/>
      <c r="M888" s="1"/>
    </row>
    <row r="889" spans="6:13">
      <c r="F889" s="1"/>
      <c r="G889" s="1"/>
      <c r="I889" s="1"/>
      <c r="J889" s="1"/>
      <c r="K889" s="1"/>
      <c r="L889" s="1"/>
      <c r="M889" s="1"/>
    </row>
    <row r="890" spans="6:13">
      <c r="F890" s="1"/>
      <c r="G890" s="1"/>
      <c r="I890" s="1"/>
      <c r="J890" s="1"/>
      <c r="K890" s="1"/>
      <c r="L890" s="1"/>
      <c r="M890" s="1"/>
    </row>
    <row r="891" spans="6:13">
      <c r="F891" s="1"/>
      <c r="G891" s="1"/>
      <c r="I891" s="1"/>
      <c r="J891" s="1"/>
      <c r="K891" s="1"/>
      <c r="L891" s="1"/>
      <c r="M891" s="1"/>
    </row>
    <row r="892" spans="6:13">
      <c r="F892" s="1"/>
      <c r="G892" s="1"/>
      <c r="I892" s="1"/>
      <c r="J892" s="1"/>
      <c r="K892" s="1"/>
      <c r="L892" s="1"/>
      <c r="M892" s="1"/>
    </row>
    <row r="893" spans="6:13">
      <c r="F893" s="1"/>
      <c r="G893" s="1"/>
      <c r="I893" s="1"/>
      <c r="J893" s="1"/>
      <c r="K893" s="1"/>
      <c r="L893" s="1"/>
      <c r="M893" s="1"/>
    </row>
    <row r="894" spans="6:13">
      <c r="F894" s="1"/>
      <c r="G894" s="1"/>
      <c r="I894" s="1"/>
      <c r="J894" s="1"/>
      <c r="K894" s="1"/>
      <c r="L894" s="1"/>
      <c r="M894" s="1"/>
    </row>
    <row r="895" spans="6:13">
      <c r="F895" s="1"/>
      <c r="G895" s="1"/>
      <c r="I895" s="1"/>
      <c r="J895" s="1"/>
      <c r="K895" s="1"/>
      <c r="L895" s="1"/>
      <c r="M895" s="1"/>
    </row>
    <row r="896" spans="6:13">
      <c r="F896" s="1"/>
      <c r="G896" s="1"/>
      <c r="I896" s="1"/>
      <c r="J896" s="1"/>
      <c r="K896" s="1"/>
      <c r="L896" s="1"/>
      <c r="M896" s="1"/>
    </row>
    <row r="897" spans="6:13">
      <c r="F897" s="1"/>
      <c r="G897" s="1"/>
      <c r="I897" s="1"/>
      <c r="J897" s="1"/>
      <c r="K897" s="1"/>
      <c r="L897" s="1"/>
      <c r="M897" s="1"/>
    </row>
    <row r="898" spans="6:13">
      <c r="F898" s="1"/>
      <c r="G898" s="1"/>
      <c r="I898" s="1"/>
      <c r="J898" s="1"/>
      <c r="K898" s="1"/>
      <c r="L898" s="1"/>
      <c r="M898" s="1"/>
    </row>
    <row r="899" spans="6:13">
      <c r="F899" s="1"/>
      <c r="G899" s="1"/>
      <c r="I899" s="1"/>
      <c r="J899" s="1"/>
      <c r="K899" s="1"/>
      <c r="L899" s="1"/>
      <c r="M899" s="1"/>
    </row>
    <row r="900" spans="6:13">
      <c r="F900" s="1"/>
      <c r="G900" s="1"/>
      <c r="I900" s="1"/>
      <c r="J900" s="1"/>
      <c r="K900" s="1"/>
      <c r="L900" s="1"/>
      <c r="M900" s="1"/>
    </row>
    <row r="901" spans="6:13">
      <c r="F901" s="1"/>
      <c r="G901" s="1"/>
      <c r="I901" s="1"/>
      <c r="J901" s="1"/>
      <c r="K901" s="1"/>
      <c r="L901" s="1"/>
      <c r="M901" s="1"/>
    </row>
    <row r="902" spans="6:13">
      <c r="F902" s="1"/>
      <c r="G902" s="1"/>
      <c r="I902" s="1"/>
      <c r="J902" s="1"/>
      <c r="K902" s="1"/>
      <c r="L902" s="1"/>
      <c r="M902" s="1"/>
    </row>
    <row r="903" spans="6:13">
      <c r="F903" s="1"/>
      <c r="G903" s="1"/>
      <c r="I903" s="1"/>
      <c r="J903" s="1"/>
      <c r="K903" s="1"/>
      <c r="L903" s="1"/>
      <c r="M903" s="1"/>
    </row>
    <row r="904" spans="6:13">
      <c r="F904" s="1"/>
      <c r="G904" s="1"/>
      <c r="I904" s="1"/>
      <c r="J904" s="1"/>
      <c r="K904" s="1"/>
      <c r="L904" s="1"/>
      <c r="M904" s="1"/>
    </row>
    <row r="905" spans="6:13">
      <c r="F905" s="1"/>
      <c r="G905" s="1"/>
      <c r="I905" s="1"/>
      <c r="J905" s="1"/>
      <c r="K905" s="1"/>
      <c r="L905" s="1"/>
      <c r="M905" s="1"/>
    </row>
    <row r="906" spans="6:13">
      <c r="F906" s="1"/>
      <c r="G906" s="1"/>
      <c r="I906" s="1"/>
      <c r="J906" s="1"/>
      <c r="K906" s="1"/>
      <c r="L906" s="1"/>
      <c r="M906" s="1"/>
    </row>
    <row r="907" spans="6:13">
      <c r="F907" s="1"/>
      <c r="G907" s="1"/>
      <c r="I907" s="1"/>
      <c r="J907" s="1"/>
      <c r="K907" s="1"/>
      <c r="L907" s="1"/>
      <c r="M907" s="1"/>
    </row>
    <row r="908" spans="6:13">
      <c r="F908" s="1"/>
      <c r="G908" s="1"/>
      <c r="I908" s="1"/>
      <c r="J908" s="1"/>
      <c r="K908" s="1"/>
      <c r="L908" s="1"/>
      <c r="M908" s="1"/>
    </row>
    <row r="909" spans="6:13">
      <c r="F909" s="1"/>
      <c r="G909" s="1"/>
      <c r="I909" s="1"/>
      <c r="J909" s="1"/>
      <c r="K909" s="1"/>
      <c r="L909" s="1"/>
      <c r="M909" s="1"/>
    </row>
    <row r="910" spans="6:13">
      <c r="F910" s="1"/>
      <c r="G910" s="1"/>
      <c r="I910" s="1"/>
      <c r="J910" s="1"/>
      <c r="K910" s="1"/>
      <c r="L910" s="1"/>
      <c r="M910" s="1"/>
    </row>
    <row r="911" spans="6:13">
      <c r="F911" s="1"/>
      <c r="G911" s="1"/>
      <c r="I911" s="1"/>
      <c r="J911" s="1"/>
      <c r="K911" s="1"/>
      <c r="L911" s="1"/>
      <c r="M911" s="1"/>
    </row>
    <row r="912" spans="6:13">
      <c r="F912" s="1"/>
      <c r="G912" s="1"/>
      <c r="I912" s="1"/>
      <c r="J912" s="1"/>
      <c r="K912" s="1"/>
      <c r="L912" s="1"/>
      <c r="M912" s="1"/>
    </row>
    <row r="913" spans="6:13">
      <c r="F913" s="1"/>
      <c r="G913" s="1"/>
      <c r="I913" s="1"/>
      <c r="J913" s="1"/>
      <c r="K913" s="1"/>
      <c r="L913" s="1"/>
      <c r="M913" s="1"/>
    </row>
    <row r="914" spans="6:13">
      <c r="F914" s="1"/>
      <c r="G914" s="1"/>
      <c r="I914" s="1"/>
      <c r="J914" s="1"/>
      <c r="K914" s="1"/>
      <c r="L914" s="1"/>
      <c r="M914" s="1"/>
    </row>
    <row r="915" spans="6:13">
      <c r="F915" s="1"/>
      <c r="G915" s="1"/>
      <c r="I915" s="1"/>
      <c r="J915" s="1"/>
      <c r="K915" s="1"/>
      <c r="L915" s="1"/>
      <c r="M915" s="1"/>
    </row>
    <row r="916" spans="6:13">
      <c r="F916" s="1"/>
      <c r="G916" s="1"/>
      <c r="I916" s="1"/>
      <c r="J916" s="1"/>
      <c r="K916" s="1"/>
      <c r="L916" s="1"/>
      <c r="M916" s="1"/>
    </row>
    <row r="917" spans="6:13">
      <c r="F917" s="1"/>
      <c r="G917" s="1"/>
      <c r="I917" s="1"/>
      <c r="J917" s="1"/>
      <c r="K917" s="1"/>
      <c r="L917" s="1"/>
      <c r="M917" s="1"/>
    </row>
    <row r="918" spans="6:13">
      <c r="F918" s="1"/>
      <c r="G918" s="1"/>
      <c r="I918" s="1"/>
      <c r="J918" s="1"/>
      <c r="K918" s="1"/>
      <c r="L918" s="1"/>
      <c r="M918" s="1"/>
    </row>
    <row r="919" spans="6:13">
      <c r="F919" s="1"/>
      <c r="G919" s="1"/>
      <c r="I919" s="1"/>
      <c r="J919" s="1"/>
      <c r="K919" s="1"/>
      <c r="L919" s="1"/>
      <c r="M919" s="1"/>
    </row>
    <row r="920" spans="6:13">
      <c r="F920" s="1"/>
      <c r="G920" s="1"/>
      <c r="I920" s="1"/>
      <c r="J920" s="1"/>
      <c r="K920" s="1"/>
      <c r="L920" s="1"/>
      <c r="M920" s="1"/>
    </row>
    <row r="921" spans="6:13">
      <c r="F921" s="1"/>
      <c r="G921" s="1"/>
      <c r="I921" s="1"/>
      <c r="J921" s="1"/>
      <c r="K921" s="1"/>
      <c r="L921" s="1"/>
      <c r="M921" s="1"/>
    </row>
    <row r="922" spans="6:13">
      <c r="F922" s="1"/>
      <c r="G922" s="1"/>
      <c r="I922" s="1"/>
      <c r="J922" s="1"/>
      <c r="K922" s="1"/>
      <c r="L922" s="1"/>
      <c r="M922" s="1"/>
    </row>
    <row r="923" spans="6:13">
      <c r="F923" s="1"/>
      <c r="G923" s="1"/>
      <c r="I923" s="1"/>
      <c r="J923" s="1"/>
      <c r="K923" s="1"/>
      <c r="L923" s="1"/>
      <c r="M923" s="1"/>
    </row>
    <row r="924" spans="6:13">
      <c r="F924" s="1"/>
      <c r="G924" s="1"/>
      <c r="I924" s="1"/>
      <c r="J924" s="1"/>
      <c r="K924" s="1"/>
      <c r="L924" s="1"/>
      <c r="M924" s="1"/>
    </row>
    <row r="925" spans="6:13">
      <c r="F925" s="1"/>
      <c r="G925" s="1"/>
      <c r="I925" s="1"/>
      <c r="J925" s="1"/>
      <c r="K925" s="1"/>
      <c r="L925" s="1"/>
      <c r="M925" s="1"/>
    </row>
    <row r="926" spans="6:13">
      <c r="F926" s="1"/>
      <c r="G926" s="1"/>
      <c r="I926" s="1"/>
      <c r="J926" s="1"/>
      <c r="K926" s="1"/>
      <c r="L926" s="1"/>
      <c r="M926" s="1"/>
    </row>
    <row r="927" spans="6:13">
      <c r="F927" s="1"/>
      <c r="G927" s="1"/>
      <c r="I927" s="1"/>
      <c r="J927" s="1"/>
      <c r="K927" s="1"/>
      <c r="L927" s="1"/>
      <c r="M927" s="1"/>
    </row>
    <row r="928" spans="6:13">
      <c r="F928" s="1"/>
      <c r="G928" s="1"/>
      <c r="I928" s="1"/>
      <c r="J928" s="1"/>
      <c r="K928" s="1"/>
      <c r="L928" s="1"/>
      <c r="M928" s="1"/>
    </row>
    <row r="929" spans="6:13">
      <c r="F929" s="1"/>
      <c r="G929" s="1"/>
      <c r="I929" s="1"/>
      <c r="J929" s="1"/>
      <c r="K929" s="1"/>
      <c r="L929" s="1"/>
      <c r="M929" s="1"/>
    </row>
    <row r="930" spans="6:13">
      <c r="F930" s="1"/>
      <c r="G930" s="1"/>
      <c r="I930" s="1"/>
      <c r="J930" s="1"/>
      <c r="K930" s="1"/>
      <c r="L930" s="1"/>
      <c r="M930" s="1"/>
    </row>
    <row r="931" spans="6:13">
      <c r="F931" s="1"/>
      <c r="G931" s="1"/>
      <c r="I931" s="1"/>
      <c r="J931" s="1"/>
      <c r="K931" s="1"/>
      <c r="L931" s="1"/>
      <c r="M931" s="1"/>
    </row>
    <row r="932" spans="6:13">
      <c r="F932" s="1"/>
      <c r="G932" s="1"/>
      <c r="I932" s="1"/>
      <c r="J932" s="1"/>
      <c r="K932" s="1"/>
      <c r="L932" s="1"/>
      <c r="M932" s="1"/>
    </row>
    <row r="933" spans="6:13">
      <c r="F933" s="1"/>
      <c r="G933" s="1"/>
      <c r="I933" s="1"/>
      <c r="J933" s="1"/>
      <c r="K933" s="1"/>
      <c r="L933" s="1"/>
      <c r="M933" s="1"/>
    </row>
    <row r="934" spans="6:13">
      <c r="F934" s="1"/>
      <c r="G934" s="1"/>
      <c r="I934" s="1"/>
      <c r="J934" s="1"/>
      <c r="K934" s="1"/>
      <c r="L934" s="1"/>
      <c r="M934" s="1"/>
    </row>
    <row r="935" spans="6:13">
      <c r="F935" s="1"/>
      <c r="G935" s="1"/>
      <c r="I935" s="1"/>
      <c r="J935" s="1"/>
      <c r="K935" s="1"/>
      <c r="L935" s="1"/>
      <c r="M935" s="1"/>
    </row>
    <row r="936" spans="6:13">
      <c r="F936" s="1"/>
      <c r="G936" s="1"/>
      <c r="I936" s="1"/>
      <c r="J936" s="1"/>
      <c r="K936" s="1"/>
      <c r="L936" s="1"/>
      <c r="M936" s="1"/>
    </row>
    <row r="937" spans="6:13">
      <c r="F937" s="1"/>
      <c r="G937" s="1"/>
      <c r="I937" s="1"/>
      <c r="J937" s="1"/>
      <c r="K937" s="1"/>
      <c r="L937" s="1"/>
      <c r="M937" s="1"/>
    </row>
    <row r="938" spans="6:13">
      <c r="F938" s="1"/>
      <c r="G938" s="1"/>
      <c r="I938" s="1"/>
      <c r="J938" s="1"/>
      <c r="K938" s="1"/>
      <c r="L938" s="1"/>
      <c r="M938" s="1"/>
    </row>
    <row r="939" spans="6:13">
      <c r="F939" s="1"/>
      <c r="G939" s="1"/>
      <c r="I939" s="1"/>
      <c r="J939" s="1"/>
      <c r="K939" s="1"/>
      <c r="L939" s="1"/>
      <c r="M939" s="1"/>
    </row>
    <row r="940" spans="6:13">
      <c r="F940" s="1"/>
      <c r="G940" s="1"/>
      <c r="I940" s="1"/>
      <c r="J940" s="1"/>
      <c r="K940" s="1"/>
      <c r="L940" s="1"/>
      <c r="M940" s="1"/>
    </row>
    <row r="941" spans="6:13">
      <c r="F941" s="1"/>
      <c r="G941" s="1"/>
      <c r="I941" s="1"/>
      <c r="J941" s="1"/>
      <c r="K941" s="1"/>
      <c r="L941" s="1"/>
      <c r="M941" s="1"/>
    </row>
    <row r="942" spans="6:13">
      <c r="F942" s="1"/>
      <c r="G942" s="1"/>
      <c r="I942" s="1"/>
      <c r="J942" s="1"/>
      <c r="K942" s="1"/>
      <c r="L942" s="1"/>
      <c r="M942" s="1"/>
    </row>
    <row r="943" spans="6:13">
      <c r="F943" s="1"/>
      <c r="G943" s="1"/>
      <c r="I943" s="1"/>
      <c r="J943" s="1"/>
      <c r="K943" s="1"/>
      <c r="L943" s="1"/>
      <c r="M943" s="1"/>
    </row>
    <row r="944" spans="6:13">
      <c r="F944" s="1"/>
      <c r="G944" s="1"/>
      <c r="I944" s="1"/>
      <c r="J944" s="1"/>
      <c r="K944" s="1"/>
      <c r="L944" s="1"/>
      <c r="M944" s="1"/>
    </row>
    <row r="945" spans="6:13">
      <c r="F945" s="1"/>
      <c r="G945" s="1"/>
      <c r="I945" s="1"/>
      <c r="J945" s="1"/>
      <c r="K945" s="1"/>
      <c r="L945" s="1"/>
      <c r="M945" s="1"/>
    </row>
    <row r="946" spans="6:13">
      <c r="F946" s="1"/>
      <c r="G946" s="1"/>
      <c r="I946" s="1"/>
      <c r="J946" s="1"/>
      <c r="K946" s="1"/>
      <c r="L946" s="1"/>
      <c r="M946" s="1"/>
    </row>
    <row r="947" spans="6:13">
      <c r="F947" s="1"/>
      <c r="G947" s="1"/>
      <c r="I947" s="1"/>
      <c r="J947" s="1"/>
      <c r="K947" s="1"/>
      <c r="L947" s="1"/>
      <c r="M947" s="1"/>
    </row>
    <row r="948" spans="6:13">
      <c r="F948" s="1"/>
      <c r="G948" s="1"/>
      <c r="I948" s="1"/>
      <c r="J948" s="1"/>
      <c r="K948" s="1"/>
      <c r="L948" s="1"/>
      <c r="M948" s="1"/>
    </row>
    <row r="949" spans="6:13">
      <c r="F949" s="1"/>
      <c r="G949" s="1"/>
      <c r="I949" s="1"/>
      <c r="J949" s="1"/>
      <c r="K949" s="1"/>
      <c r="L949" s="1"/>
      <c r="M949" s="1"/>
    </row>
    <row r="950" spans="6:13">
      <c r="F950" s="1"/>
      <c r="G950" s="1"/>
      <c r="I950" s="1"/>
      <c r="J950" s="1"/>
      <c r="K950" s="1"/>
      <c r="L950" s="1"/>
      <c r="M950" s="1"/>
    </row>
    <row r="951" spans="6:13">
      <c r="F951" s="1"/>
      <c r="G951" s="1"/>
      <c r="I951" s="1"/>
      <c r="J951" s="1"/>
      <c r="K951" s="1"/>
      <c r="L951" s="1"/>
      <c r="M951" s="1"/>
    </row>
    <row r="952" spans="6:13">
      <c r="F952" s="1"/>
      <c r="G952" s="1"/>
      <c r="I952" s="1"/>
      <c r="J952" s="1"/>
      <c r="K952" s="1"/>
      <c r="L952" s="1"/>
      <c r="M952" s="1"/>
    </row>
    <row r="953" spans="6:13">
      <c r="F953" s="1"/>
      <c r="G953" s="1"/>
      <c r="I953" s="1"/>
      <c r="J953" s="1"/>
      <c r="K953" s="1"/>
      <c r="L953" s="1"/>
      <c r="M953" s="1"/>
    </row>
    <row r="954" spans="6:13">
      <c r="F954" s="1"/>
      <c r="G954" s="1"/>
      <c r="I954" s="1"/>
      <c r="J954" s="1"/>
      <c r="K954" s="1"/>
      <c r="L954" s="1"/>
      <c r="M954" s="1"/>
    </row>
    <row r="955" spans="6:13">
      <c r="F955" s="1"/>
      <c r="G955" s="1"/>
      <c r="I955" s="1"/>
      <c r="J955" s="1"/>
      <c r="K955" s="1"/>
      <c r="L955" s="1"/>
      <c r="M955" s="1"/>
    </row>
    <row r="956" spans="6:13">
      <c r="F956" s="1"/>
      <c r="G956" s="1"/>
      <c r="I956" s="1"/>
      <c r="J956" s="1"/>
      <c r="K956" s="1"/>
      <c r="L956" s="1"/>
      <c r="M956" s="1"/>
    </row>
    <row r="957" spans="6:13">
      <c r="F957" s="1"/>
      <c r="G957" s="1"/>
      <c r="I957" s="1"/>
      <c r="J957" s="1"/>
      <c r="K957" s="1"/>
      <c r="L957" s="1"/>
      <c r="M957" s="1"/>
    </row>
    <row r="958" spans="6:13">
      <c r="F958" s="1"/>
      <c r="G958" s="1"/>
      <c r="I958" s="1"/>
      <c r="J958" s="1"/>
      <c r="K958" s="1"/>
      <c r="L958" s="1"/>
      <c r="M958" s="1"/>
    </row>
    <row r="959" spans="6:13">
      <c r="F959" s="1"/>
      <c r="G959" s="1"/>
      <c r="I959" s="1"/>
      <c r="J959" s="1"/>
      <c r="K959" s="1"/>
      <c r="L959" s="1"/>
      <c r="M959" s="1"/>
    </row>
    <row r="960" spans="6:13">
      <c r="F960" s="1"/>
      <c r="G960" s="1"/>
      <c r="I960" s="1"/>
      <c r="J960" s="1"/>
      <c r="K960" s="1"/>
      <c r="L960" s="1"/>
      <c r="M960" s="1"/>
    </row>
    <row r="961" spans="6:13">
      <c r="F961" s="1"/>
      <c r="G961" s="1"/>
      <c r="I961" s="1"/>
      <c r="J961" s="1"/>
      <c r="K961" s="1"/>
      <c r="L961" s="1"/>
      <c r="M961" s="1"/>
    </row>
    <row r="962" spans="6:13">
      <c r="F962" s="1"/>
      <c r="G962" s="1"/>
      <c r="I962" s="1"/>
      <c r="J962" s="1"/>
      <c r="K962" s="1"/>
      <c r="L962" s="1"/>
      <c r="M962" s="1"/>
    </row>
    <row r="963" spans="6:13">
      <c r="F963" s="1"/>
      <c r="G963" s="1"/>
      <c r="I963" s="1"/>
      <c r="J963" s="1"/>
      <c r="K963" s="1"/>
      <c r="L963" s="1"/>
      <c r="M963" s="1"/>
    </row>
    <row r="964" spans="6:13">
      <c r="F964" s="1"/>
      <c r="G964" s="1"/>
      <c r="I964" s="1"/>
      <c r="J964" s="1"/>
      <c r="K964" s="1"/>
      <c r="L964" s="1"/>
      <c r="M964" s="1"/>
    </row>
    <row r="965" spans="6:13">
      <c r="F965" s="1"/>
      <c r="G965" s="1"/>
      <c r="I965" s="1"/>
      <c r="J965" s="1"/>
      <c r="K965" s="1"/>
      <c r="L965" s="1"/>
      <c r="M965" s="1"/>
    </row>
    <row r="966" spans="6:13">
      <c r="F966" s="1"/>
      <c r="G966" s="1"/>
      <c r="I966" s="1"/>
      <c r="J966" s="1"/>
      <c r="K966" s="1"/>
      <c r="L966" s="1"/>
      <c r="M966" s="1"/>
    </row>
    <row r="967" spans="6:13">
      <c r="F967" s="1"/>
      <c r="G967" s="1"/>
      <c r="I967" s="1"/>
      <c r="J967" s="1"/>
      <c r="K967" s="1"/>
      <c r="L967" s="1"/>
      <c r="M967" s="1"/>
    </row>
    <row r="968" spans="6:13">
      <c r="F968" s="1"/>
      <c r="G968" s="1"/>
      <c r="I968" s="1"/>
      <c r="J968" s="1"/>
      <c r="K968" s="1"/>
      <c r="L968" s="1"/>
      <c r="M968" s="1"/>
    </row>
    <row r="969" spans="6:13">
      <c r="F969" s="1"/>
      <c r="G969" s="1"/>
      <c r="I969" s="1"/>
      <c r="J969" s="1"/>
      <c r="K969" s="1"/>
      <c r="L969" s="1"/>
      <c r="M969" s="1"/>
    </row>
    <row r="970" spans="6:13">
      <c r="F970" s="1"/>
      <c r="G970" s="1"/>
      <c r="I970" s="1"/>
      <c r="J970" s="1"/>
      <c r="K970" s="1"/>
      <c r="L970" s="1"/>
      <c r="M970" s="1"/>
    </row>
    <row r="971" spans="6:13">
      <c r="F971" s="1"/>
      <c r="G971" s="1"/>
      <c r="I971" s="1"/>
      <c r="J971" s="1"/>
      <c r="K971" s="1"/>
      <c r="L971" s="1"/>
      <c r="M971" s="1"/>
    </row>
    <row r="972" spans="6:13">
      <c r="F972" s="1"/>
      <c r="G972" s="1"/>
      <c r="I972" s="1"/>
      <c r="J972" s="1"/>
      <c r="K972" s="1"/>
      <c r="L972" s="1"/>
      <c r="M972" s="1"/>
    </row>
    <row r="973" spans="6:13">
      <c r="F973" s="1"/>
      <c r="G973" s="1"/>
      <c r="I973" s="1"/>
      <c r="J973" s="1"/>
      <c r="K973" s="1"/>
      <c r="L973" s="1"/>
      <c r="M973" s="1"/>
    </row>
    <row r="974" spans="6:13">
      <c r="F974" s="1"/>
      <c r="G974" s="1"/>
      <c r="I974" s="1"/>
      <c r="J974" s="1"/>
      <c r="K974" s="1"/>
      <c r="L974" s="1"/>
      <c r="M974" s="1"/>
    </row>
    <row r="975" spans="6:13">
      <c r="F975" s="1"/>
      <c r="G975" s="1"/>
      <c r="I975" s="1"/>
      <c r="J975" s="1"/>
      <c r="K975" s="1"/>
      <c r="L975" s="1"/>
      <c r="M975" s="1"/>
    </row>
    <row r="976" spans="6:13">
      <c r="F976" s="1"/>
      <c r="G976" s="1"/>
      <c r="I976" s="1"/>
      <c r="J976" s="1"/>
      <c r="K976" s="1"/>
      <c r="L976" s="1"/>
      <c r="M976" s="1"/>
    </row>
    <row r="977" spans="6:13">
      <c r="F977" s="1"/>
      <c r="G977" s="1"/>
      <c r="I977" s="1"/>
      <c r="J977" s="1"/>
      <c r="K977" s="1"/>
      <c r="L977" s="1"/>
      <c r="M977" s="1"/>
    </row>
    <row r="978" spans="6:13">
      <c r="F978" s="1"/>
      <c r="G978" s="1"/>
      <c r="I978" s="1"/>
      <c r="J978" s="1"/>
      <c r="K978" s="1"/>
      <c r="L978" s="1"/>
      <c r="M978" s="1"/>
    </row>
    <row r="979" spans="6:13">
      <c r="F979" s="1"/>
      <c r="G979" s="1"/>
      <c r="I979" s="1"/>
      <c r="J979" s="1"/>
      <c r="K979" s="1"/>
      <c r="L979" s="1"/>
      <c r="M979" s="1"/>
    </row>
    <row r="980" spans="6:13">
      <c r="F980" s="1"/>
      <c r="G980" s="1"/>
      <c r="I980" s="1"/>
      <c r="J980" s="1"/>
      <c r="K980" s="1"/>
      <c r="L980" s="1"/>
      <c r="M980" s="1"/>
    </row>
    <row r="981" spans="6:13">
      <c r="F981" s="1"/>
      <c r="G981" s="1"/>
      <c r="I981" s="1"/>
      <c r="J981" s="1"/>
      <c r="K981" s="1"/>
      <c r="L981" s="1"/>
      <c r="M981" s="1"/>
    </row>
    <row r="982" spans="6:13">
      <c r="F982" s="1"/>
      <c r="G982" s="1"/>
      <c r="I982" s="1"/>
      <c r="J982" s="1"/>
      <c r="K982" s="1"/>
      <c r="L982" s="1"/>
      <c r="M982" s="1"/>
    </row>
    <row r="983" spans="6:13">
      <c r="F983" s="1"/>
      <c r="G983" s="1"/>
      <c r="I983" s="1"/>
      <c r="J983" s="1"/>
      <c r="K983" s="1"/>
      <c r="L983" s="1"/>
      <c r="M983" s="1"/>
    </row>
    <row r="984" spans="6:13">
      <c r="F984" s="1"/>
      <c r="G984" s="1"/>
      <c r="I984" s="1"/>
      <c r="J984" s="1"/>
      <c r="K984" s="1"/>
      <c r="L984" s="1"/>
      <c r="M984" s="1"/>
    </row>
    <row r="985" spans="6:13">
      <c r="F985" s="1"/>
      <c r="G985" s="1"/>
      <c r="I985" s="1"/>
      <c r="J985" s="1"/>
      <c r="K985" s="1"/>
      <c r="L985" s="1"/>
      <c r="M985" s="1"/>
    </row>
    <row r="986" spans="6:13">
      <c r="F986" s="1"/>
      <c r="G986" s="1"/>
      <c r="I986" s="1"/>
      <c r="J986" s="1"/>
      <c r="K986" s="1"/>
      <c r="L986" s="1"/>
      <c r="M986" s="1"/>
    </row>
    <row r="987" spans="6:13">
      <c r="F987" s="1"/>
      <c r="G987" s="1"/>
      <c r="I987" s="1"/>
      <c r="J987" s="1"/>
      <c r="K987" s="1"/>
      <c r="L987" s="1"/>
      <c r="M987" s="1"/>
    </row>
    <row r="988" spans="6:13">
      <c r="F988" s="1"/>
      <c r="G988" s="1"/>
      <c r="I988" s="1"/>
      <c r="J988" s="1"/>
      <c r="K988" s="1"/>
      <c r="L988" s="1"/>
      <c r="M988" s="1"/>
    </row>
    <row r="989" spans="6:13">
      <c r="F989" s="1"/>
      <c r="G989" s="1"/>
      <c r="I989" s="1"/>
      <c r="J989" s="1"/>
      <c r="K989" s="1"/>
      <c r="L989" s="1"/>
      <c r="M989" s="1"/>
    </row>
    <row r="990" spans="6:13">
      <c r="F990" s="1"/>
      <c r="G990" s="1"/>
      <c r="I990" s="1"/>
      <c r="J990" s="1"/>
      <c r="K990" s="1"/>
      <c r="L990" s="1"/>
      <c r="M990" s="1"/>
    </row>
    <row r="991" spans="6:13">
      <c r="F991" s="1"/>
      <c r="G991" s="1"/>
      <c r="I991" s="1"/>
      <c r="J991" s="1"/>
      <c r="K991" s="1"/>
      <c r="L991" s="1"/>
      <c r="M991" s="1"/>
    </row>
    <row r="992" spans="6:13">
      <c r="F992" s="1"/>
      <c r="G992" s="1"/>
      <c r="I992" s="1"/>
      <c r="J992" s="1"/>
      <c r="K992" s="1"/>
      <c r="L992" s="1"/>
      <c r="M992" s="1"/>
    </row>
    <row r="993" spans="6:13">
      <c r="F993" s="1"/>
      <c r="G993" s="1"/>
      <c r="I993" s="1"/>
      <c r="J993" s="1"/>
      <c r="K993" s="1"/>
      <c r="L993" s="1"/>
      <c r="M993" s="1"/>
    </row>
    <row r="994" spans="6:13">
      <c r="F994" s="1"/>
      <c r="G994" s="1"/>
      <c r="I994" s="1"/>
      <c r="J994" s="1"/>
      <c r="K994" s="1"/>
      <c r="L994" s="1"/>
      <c r="M994" s="1"/>
    </row>
    <row r="995" spans="6:13">
      <c r="F995" s="1"/>
      <c r="G995" s="1"/>
      <c r="I995" s="1"/>
      <c r="J995" s="1"/>
      <c r="K995" s="1"/>
      <c r="L995" s="1"/>
      <c r="M995" s="1"/>
    </row>
    <row r="996" spans="6:13">
      <c r="F996" s="1"/>
      <c r="G996" s="1"/>
      <c r="I996" s="1"/>
      <c r="J996" s="1"/>
      <c r="K996" s="1"/>
      <c r="L996" s="1"/>
      <c r="M996" s="1"/>
    </row>
    <row r="997" spans="6:13">
      <c r="F997" s="1"/>
      <c r="G997" s="1"/>
      <c r="I997" s="1"/>
      <c r="J997" s="1"/>
      <c r="K997" s="1"/>
      <c r="L997" s="1"/>
      <c r="M997" s="1"/>
    </row>
    <row r="998" spans="6:13">
      <c r="F998" s="1"/>
      <c r="G998" s="1"/>
      <c r="I998" s="1"/>
      <c r="J998" s="1"/>
      <c r="K998" s="1"/>
      <c r="L998" s="1"/>
      <c r="M998" s="1"/>
    </row>
    <row r="999" spans="6:13">
      <c r="F999" s="1"/>
      <c r="G999" s="1"/>
      <c r="I999" s="1"/>
      <c r="J999" s="1"/>
      <c r="K999" s="1"/>
      <c r="L999" s="1"/>
      <c r="M999" s="1"/>
    </row>
    <row r="1000" spans="6:13">
      <c r="F1000" s="1"/>
      <c r="G1000" s="1"/>
      <c r="I1000" s="1"/>
      <c r="J1000" s="1"/>
      <c r="K1000" s="1"/>
      <c r="L1000" s="1"/>
      <c r="M1000" s="1"/>
    </row>
    <row r="1001" spans="6:13">
      <c r="F1001" s="1"/>
      <c r="G1001" s="1"/>
      <c r="I1001" s="1"/>
      <c r="J1001" s="1"/>
      <c r="K1001" s="1"/>
      <c r="L1001" s="1"/>
      <c r="M1001" s="1"/>
    </row>
    <row r="1002" spans="6:13">
      <c r="F1002" s="1"/>
      <c r="G1002" s="1"/>
      <c r="I1002" s="1"/>
      <c r="J1002" s="1"/>
      <c r="K1002" s="1"/>
      <c r="L1002" s="1"/>
      <c r="M1002" s="1"/>
    </row>
    <row r="1003" spans="6:13">
      <c r="F1003" s="1"/>
      <c r="G1003" s="1"/>
      <c r="I1003" s="1"/>
      <c r="J1003" s="1"/>
      <c r="K1003" s="1"/>
      <c r="L1003" s="1"/>
      <c r="M1003" s="1"/>
    </row>
    <row r="1004" spans="6:13">
      <c r="F1004" s="1"/>
      <c r="G1004" s="1"/>
      <c r="I1004" s="1"/>
      <c r="J1004" s="1"/>
      <c r="K1004" s="1"/>
      <c r="L1004" s="1"/>
      <c r="M1004" s="1"/>
    </row>
    <row r="1005" spans="6:13">
      <c r="F1005" s="1"/>
      <c r="G1005" s="1"/>
      <c r="I1005" s="1"/>
      <c r="J1005" s="1"/>
      <c r="K1005" s="1"/>
      <c r="L1005" s="1"/>
      <c r="M1005" s="1"/>
    </row>
    <row r="1006" spans="6:13">
      <c r="F1006" s="1"/>
      <c r="G1006" s="1"/>
      <c r="I1006" s="1"/>
      <c r="J1006" s="1"/>
      <c r="K1006" s="1"/>
      <c r="L1006" s="1"/>
      <c r="M1006" s="1"/>
    </row>
    <row r="1007" spans="6:13">
      <c r="F1007" s="1"/>
      <c r="G1007" s="1"/>
      <c r="I1007" s="1"/>
      <c r="J1007" s="1"/>
      <c r="K1007" s="1"/>
      <c r="L1007" s="1"/>
      <c r="M1007" s="1"/>
    </row>
    <row r="1008" spans="6:13">
      <c r="F1008" s="1"/>
      <c r="G1008" s="1"/>
      <c r="I1008" s="1"/>
      <c r="J1008" s="1"/>
      <c r="K1008" s="1"/>
      <c r="L1008" s="1"/>
      <c r="M1008" s="1"/>
    </row>
    <row r="1009" spans="6:13">
      <c r="F1009" s="1"/>
      <c r="G1009" s="1"/>
      <c r="I1009" s="1"/>
      <c r="J1009" s="1"/>
      <c r="K1009" s="1"/>
      <c r="L1009" s="1"/>
      <c r="M1009" s="1"/>
    </row>
    <row r="1010" spans="6:13">
      <c r="F1010" s="1"/>
      <c r="G1010" s="1"/>
      <c r="I1010" s="1"/>
      <c r="J1010" s="1"/>
      <c r="K1010" s="1"/>
      <c r="L1010" s="1"/>
      <c r="M1010" s="1"/>
    </row>
    <row r="1011" spans="6:13">
      <c r="F1011" s="1"/>
      <c r="G1011" s="1"/>
      <c r="I1011" s="1"/>
      <c r="J1011" s="1"/>
      <c r="K1011" s="1"/>
      <c r="L1011" s="1"/>
      <c r="M1011" s="1"/>
    </row>
    <row r="1012" spans="6:13">
      <c r="F1012" s="1"/>
      <c r="G1012" s="1"/>
      <c r="I1012" s="1"/>
      <c r="J1012" s="1"/>
      <c r="K1012" s="1"/>
      <c r="L1012" s="1"/>
      <c r="M1012" s="1"/>
    </row>
    <row r="1013" spans="6:13">
      <c r="F1013" s="1"/>
      <c r="G1013" s="1"/>
      <c r="I1013" s="1"/>
      <c r="J1013" s="1"/>
      <c r="K1013" s="1"/>
      <c r="L1013" s="1"/>
      <c r="M1013" s="1"/>
    </row>
    <row r="1014" spans="6:13">
      <c r="F1014" s="1"/>
      <c r="G1014" s="1"/>
      <c r="I1014" s="1"/>
      <c r="J1014" s="1"/>
      <c r="K1014" s="1"/>
      <c r="L1014" s="1"/>
      <c r="M1014" s="1"/>
    </row>
    <row r="1015" spans="6:13">
      <c r="F1015" s="1"/>
      <c r="G1015" s="1"/>
      <c r="I1015" s="1"/>
      <c r="J1015" s="1"/>
      <c r="K1015" s="1"/>
      <c r="L1015" s="1"/>
      <c r="M1015" s="1"/>
    </row>
    <row r="1016" spans="6:13">
      <c r="F1016" s="1"/>
      <c r="G1016" s="1"/>
      <c r="I1016" s="1"/>
      <c r="J1016" s="1"/>
      <c r="K1016" s="1"/>
      <c r="L1016" s="1"/>
      <c r="M1016" s="1"/>
    </row>
    <row r="1017" spans="6:13">
      <c r="F1017" s="1"/>
      <c r="G1017" s="1"/>
      <c r="I1017" s="1"/>
      <c r="J1017" s="1"/>
      <c r="K1017" s="1"/>
      <c r="L1017" s="1"/>
      <c r="M1017" s="1"/>
    </row>
    <row r="1018" spans="6:13">
      <c r="F1018" s="1"/>
      <c r="G1018" s="1"/>
      <c r="I1018" s="1"/>
      <c r="J1018" s="1"/>
      <c r="K1018" s="1"/>
      <c r="L1018" s="1"/>
      <c r="M1018" s="1"/>
    </row>
    <row r="1019" spans="6:13">
      <c r="F1019" s="1"/>
      <c r="G1019" s="1"/>
      <c r="I1019" s="1"/>
      <c r="J1019" s="1"/>
      <c r="K1019" s="1"/>
      <c r="L1019" s="1"/>
      <c r="M1019" s="1"/>
    </row>
    <row r="1020" spans="6:13">
      <c r="F1020" s="1"/>
      <c r="G1020" s="1"/>
      <c r="I1020" s="1"/>
      <c r="J1020" s="1"/>
      <c r="K1020" s="1"/>
      <c r="L1020" s="1"/>
      <c r="M1020" s="1"/>
    </row>
    <row r="1021" spans="6:13">
      <c r="F1021" s="1"/>
      <c r="G1021" s="1"/>
      <c r="I1021" s="1"/>
      <c r="J1021" s="1"/>
      <c r="K1021" s="1"/>
      <c r="L1021" s="1"/>
      <c r="M1021" s="1"/>
    </row>
    <row r="1022" spans="6:13">
      <c r="F1022" s="1"/>
      <c r="G1022" s="1"/>
      <c r="I1022" s="1"/>
      <c r="J1022" s="1"/>
      <c r="K1022" s="1"/>
      <c r="L1022" s="1"/>
      <c r="M1022" s="1"/>
    </row>
    <row r="1023" spans="6:13">
      <c r="F1023" s="1"/>
      <c r="G1023" s="1"/>
      <c r="I1023" s="1"/>
      <c r="J1023" s="1"/>
      <c r="K1023" s="1"/>
      <c r="L1023" s="1"/>
      <c r="M1023" s="1"/>
    </row>
    <row r="1024" spans="6:13">
      <c r="F1024" s="1"/>
      <c r="G1024" s="1"/>
      <c r="I1024" s="1"/>
      <c r="J1024" s="1"/>
      <c r="K1024" s="1"/>
      <c r="L1024" s="1"/>
      <c r="M1024" s="1"/>
    </row>
    <row r="1025" spans="6:13">
      <c r="F1025" s="1"/>
      <c r="G1025" s="1"/>
      <c r="I1025" s="1"/>
      <c r="J1025" s="1"/>
      <c r="K1025" s="1"/>
      <c r="L1025" s="1"/>
      <c r="M1025" s="1"/>
    </row>
    <row r="1026" spans="6:13">
      <c r="F1026" s="1"/>
      <c r="G1026" s="1"/>
      <c r="I1026" s="1"/>
      <c r="J1026" s="1"/>
      <c r="K1026" s="1"/>
      <c r="L1026" s="1"/>
      <c r="M1026" s="1"/>
    </row>
    <row r="1027" spans="6:13">
      <c r="F1027" s="1"/>
      <c r="G1027" s="1"/>
      <c r="I1027" s="1"/>
      <c r="J1027" s="1"/>
      <c r="K1027" s="1"/>
      <c r="L1027" s="1"/>
      <c r="M1027" s="1"/>
    </row>
    <row r="1028" spans="6:13">
      <c r="F1028" s="1"/>
      <c r="G1028" s="1"/>
      <c r="I1028" s="1"/>
      <c r="J1028" s="1"/>
      <c r="K1028" s="1"/>
      <c r="L1028" s="1"/>
      <c r="M1028" s="1"/>
    </row>
    <row r="1029" spans="6:13">
      <c r="F1029" s="1"/>
      <c r="G1029" s="1"/>
      <c r="I1029" s="1"/>
      <c r="J1029" s="1"/>
      <c r="K1029" s="1"/>
      <c r="L1029" s="1"/>
      <c r="M1029" s="1"/>
    </row>
    <row r="1030" spans="6:13">
      <c r="F1030" s="1"/>
      <c r="G1030" s="1"/>
      <c r="I1030" s="1"/>
      <c r="J1030" s="1"/>
      <c r="K1030" s="1"/>
      <c r="L1030" s="1"/>
      <c r="M1030" s="1"/>
    </row>
    <row r="1031" spans="6:13">
      <c r="F1031" s="1"/>
      <c r="G1031" s="1"/>
      <c r="I1031" s="1"/>
      <c r="J1031" s="1"/>
      <c r="K1031" s="1"/>
      <c r="L1031" s="1"/>
      <c r="M1031" s="1"/>
    </row>
    <row r="1032" spans="6:13">
      <c r="F1032" s="1"/>
      <c r="G1032" s="1"/>
      <c r="I1032" s="1"/>
      <c r="J1032" s="1"/>
      <c r="K1032" s="1"/>
      <c r="L1032" s="1"/>
      <c r="M1032" s="1"/>
    </row>
    <row r="1033" spans="6:13">
      <c r="F1033" s="1"/>
      <c r="G1033" s="1"/>
      <c r="I1033" s="1"/>
      <c r="J1033" s="1"/>
      <c r="K1033" s="1"/>
      <c r="L1033" s="1"/>
      <c r="M1033" s="1"/>
    </row>
    <row r="1034" spans="6:13">
      <c r="F1034" s="1"/>
      <c r="G1034" s="1"/>
      <c r="I1034" s="1"/>
      <c r="J1034" s="1"/>
      <c r="K1034" s="1"/>
      <c r="L1034" s="1"/>
      <c r="M1034" s="1"/>
    </row>
    <row r="1035" spans="6:13">
      <c r="F1035" s="1"/>
      <c r="G1035" s="1"/>
      <c r="I1035" s="1"/>
      <c r="J1035" s="1"/>
      <c r="K1035" s="1"/>
      <c r="L1035" s="1"/>
      <c r="M1035" s="1"/>
    </row>
    <row r="1036" spans="6:13">
      <c r="F1036" s="1"/>
      <c r="G1036" s="1"/>
      <c r="I1036" s="1"/>
      <c r="J1036" s="1"/>
      <c r="K1036" s="1"/>
      <c r="L1036" s="1"/>
      <c r="M1036" s="1"/>
    </row>
    <row r="1037" spans="6:13">
      <c r="F1037" s="1"/>
      <c r="G1037" s="1"/>
      <c r="I1037" s="1"/>
      <c r="J1037" s="1"/>
      <c r="K1037" s="1"/>
      <c r="L1037" s="1"/>
      <c r="M1037" s="1"/>
    </row>
    <row r="1038" spans="6:13">
      <c r="F1038" s="1"/>
      <c r="G1038" s="1"/>
      <c r="I1038" s="1"/>
      <c r="J1038" s="1"/>
      <c r="K1038" s="1"/>
      <c r="L1038" s="1"/>
      <c r="M1038" s="1"/>
    </row>
    <row r="1039" spans="6:13">
      <c r="F1039" s="1"/>
      <c r="G1039" s="1"/>
      <c r="I1039" s="1"/>
      <c r="J1039" s="1"/>
      <c r="K1039" s="1"/>
      <c r="L1039" s="1"/>
      <c r="M1039" s="1"/>
    </row>
  </sheetData>
  <autoFilter ref="A2:Y465">
    <filterColumn colId="4" showButton="0"/>
    <filterColumn colId="5" showButton="0"/>
    <filterColumn colId="7" showButton="0">
      <filters blank="1">
        <filter val="강선태"/>
        <filter val="경미숙"/>
        <filter val="공병용"/>
        <filter val="구교심"/>
        <filter val="김경숙"/>
        <filter val="김귀동"/>
        <filter val="김달배"/>
        <filter val="김맹숙"/>
        <filter val="김맹자"/>
        <filter val="김미경"/>
        <filter val="김병현"/>
        <filter val="김석업"/>
        <filter val="김옥례"/>
        <filter val="김은숙"/>
        <filter val="김종애"/>
        <filter val="김주성"/>
        <filter val="김지영"/>
        <filter val="김춘자"/>
        <filter val="김태곤"/>
        <filter val="김학철"/>
        <filter val="김형엽"/>
        <filter val="김홍태"/>
        <filter val="김희순"/>
        <filter val="남도꼬막주식회사_x000a_어업회사법인"/>
        <filter val="박남석"/>
        <filter val="박미정"/>
        <filter val="박상순"/>
        <filter val="박정길"/>
        <filter val="박주심"/>
        <filter val="박필관"/>
        <filter val="배성진"/>
        <filter val="배인기"/>
        <filter val="배정주"/>
        <filter val="백낙인"/>
        <filter val="서배익"/>
        <filter val="성명"/>
        <filter val="양옥승"/>
        <filter val="우귀호"/>
        <filter val="우희수"/>
        <filter val="위계추"/>
        <filter val="위대천"/>
        <filter val="위무주"/>
        <filter val="위문량"/>
        <filter val="위은숙"/>
        <filter val="위인량"/>
        <filter val="위재량"/>
        <filter val="위종호"/>
        <filter val="유영심"/>
        <filter val="윤영미"/>
        <filter val="윤일"/>
        <filter val="이부미"/>
        <filter val="이순옥"/>
        <filter val="이윤민"/>
        <filter val="이종평"/>
        <filter val="임선희"/>
        <filter val="임영애"/>
        <filter val="임정옥"/>
        <filter val="장지영"/>
        <filter val="장혜숙"/>
        <filter val="정규훈"/>
        <filter val="정병훈"/>
        <filter val="정윤룡"/>
        <filter val="정혜정"/>
        <filter val="주식회사_x000a_이원물류"/>
        <filter val="주용수"/>
        <filter val="최계열"/>
        <filter val="최양자"/>
        <filter val="최은영"/>
        <filter val="최종균"/>
        <filter val="최종일"/>
        <filter val="최종하"/>
        <filter val="최효주"/>
        <filter val="탁영만"/>
        <filter val="황봉례"/>
      </filters>
    </filterColumn>
    <filterColumn colId="9" showButton="0"/>
    <filterColumn colId="10" showButton="0"/>
  </autoFilter>
  <dataConsolidate/>
  <mergeCells count="10">
    <mergeCell ref="N155:N156"/>
    <mergeCell ref="A1:M1"/>
    <mergeCell ref="M2:M3"/>
    <mergeCell ref="C2:C3"/>
    <mergeCell ref="E2:G2"/>
    <mergeCell ref="H2:I2"/>
    <mergeCell ref="J2:L2"/>
    <mergeCell ref="A2:A3"/>
    <mergeCell ref="B2:B3"/>
    <mergeCell ref="D2:D3"/>
  </mergeCells>
  <phoneticPr fontId="3" type="noConversion"/>
  <pageMargins left="0.7" right="0.7" top="0.75" bottom="0.75" header="0.3" footer="0.3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9"/>
  <sheetViews>
    <sheetView view="pageBreakPreview" zoomScale="115" zoomScaleNormal="85" zoomScaleSheetLayoutView="115" workbookViewId="0">
      <pane ySplit="5" topLeftCell="A66" activePane="bottomLeft" state="frozen"/>
      <selection pane="bottomLeft" activeCell="I74" sqref="I74"/>
    </sheetView>
  </sheetViews>
  <sheetFormatPr defaultRowHeight="13.5"/>
  <cols>
    <col min="1" max="1" width="5.375" style="128" customWidth="1"/>
    <col min="2" max="2" width="6.75" style="129" customWidth="1"/>
    <col min="3" max="3" width="6.75" style="116" customWidth="1"/>
    <col min="4" max="4" width="18.75" style="117" customWidth="1"/>
    <col min="5" max="5" width="17" style="140" customWidth="1"/>
    <col min="6" max="6" width="8.75" style="117" customWidth="1"/>
    <col min="7" max="7" width="4.125" style="130" bestFit="1" customWidth="1"/>
    <col min="8" max="8" width="17.625" style="117" customWidth="1"/>
    <col min="9" max="9" width="32.75" style="119" customWidth="1"/>
    <col min="10" max="10" width="16.875" style="108" customWidth="1"/>
    <col min="11" max="16384" width="9" style="109"/>
  </cols>
  <sheetData>
    <row r="1" spans="1:12" s="131" customFormat="1" ht="38.25">
      <c r="A1" s="242" t="s">
        <v>1336</v>
      </c>
      <c r="B1" s="242"/>
      <c r="C1" s="242"/>
      <c r="D1" s="242"/>
      <c r="E1" s="242"/>
      <c r="F1" s="242"/>
      <c r="G1" s="242"/>
      <c r="H1" s="242"/>
      <c r="I1" s="242"/>
      <c r="J1" s="242"/>
    </row>
    <row r="2" spans="1:12">
      <c r="A2" s="99"/>
      <c r="B2" s="73"/>
      <c r="C2" s="115"/>
      <c r="D2" s="115"/>
      <c r="E2" s="139"/>
      <c r="F2" s="115"/>
      <c r="G2" s="115"/>
      <c r="H2" s="115"/>
      <c r="I2" s="115"/>
      <c r="J2" s="107"/>
    </row>
    <row r="3" spans="1:12">
      <c r="A3" s="99"/>
      <c r="B3" s="73"/>
      <c r="G3" s="118"/>
    </row>
    <row r="4" spans="1:12">
      <c r="A4" s="245" t="s">
        <v>1327</v>
      </c>
      <c r="B4" s="247" t="s">
        <v>1326</v>
      </c>
      <c r="C4" s="244" t="s">
        <v>1325</v>
      </c>
      <c r="D4" s="244" t="s">
        <v>1337</v>
      </c>
      <c r="E4" s="248" t="s">
        <v>1338</v>
      </c>
      <c r="F4" s="241" t="s">
        <v>1339</v>
      </c>
      <c r="G4" s="241"/>
      <c r="H4" s="244" t="s">
        <v>1323</v>
      </c>
      <c r="I4" s="244"/>
      <c r="J4" s="243" t="s">
        <v>1321</v>
      </c>
    </row>
    <row r="5" spans="1:12">
      <c r="A5" s="246"/>
      <c r="B5" s="247"/>
      <c r="C5" s="244"/>
      <c r="D5" s="244"/>
      <c r="E5" s="248"/>
      <c r="F5" s="241"/>
      <c r="G5" s="241"/>
      <c r="H5" s="110" t="s">
        <v>1317</v>
      </c>
      <c r="I5" s="111" t="s">
        <v>1316</v>
      </c>
      <c r="J5" s="243"/>
    </row>
    <row r="6" spans="1:12">
      <c r="A6" s="223"/>
      <c r="B6" s="224" t="s">
        <v>1717</v>
      </c>
      <c r="C6" s="225" t="s">
        <v>1724</v>
      </c>
      <c r="D6" s="225"/>
      <c r="E6" s="226"/>
      <c r="F6" s="225"/>
      <c r="G6" s="227"/>
      <c r="H6" s="225"/>
      <c r="I6" s="224"/>
      <c r="J6" s="225"/>
      <c r="L6" s="212"/>
    </row>
    <row r="7" spans="1:12">
      <c r="A7" s="207"/>
      <c r="B7" s="208"/>
      <c r="C7" s="209"/>
      <c r="D7" s="209"/>
      <c r="E7" s="210"/>
      <c r="F7" s="211"/>
      <c r="G7" s="211"/>
      <c r="H7" s="209"/>
      <c r="I7" s="208"/>
      <c r="J7" s="105"/>
    </row>
    <row r="8" spans="1:12" s="195" customFormat="1" ht="29.25" customHeight="1">
      <c r="A8" s="196">
        <v>1</v>
      </c>
      <c r="B8" s="49" t="s">
        <v>1340</v>
      </c>
      <c r="C8" s="47">
        <v>959</v>
      </c>
      <c r="D8" s="47" t="s">
        <v>1341</v>
      </c>
      <c r="E8" s="142" t="s">
        <v>1704</v>
      </c>
      <c r="F8" s="48">
        <v>30</v>
      </c>
      <c r="G8" s="121" t="s">
        <v>1342</v>
      </c>
      <c r="H8" s="47" t="s">
        <v>1800</v>
      </c>
      <c r="I8" s="49" t="s">
        <v>1854</v>
      </c>
      <c r="J8" s="106"/>
    </row>
    <row r="9" spans="1:12" s="195" customFormat="1" ht="12.75" customHeight="1">
      <c r="A9" s="196"/>
      <c r="B9" s="49"/>
      <c r="C9" s="47"/>
      <c r="D9" s="47" t="s">
        <v>1705</v>
      </c>
      <c r="E9" s="142" t="s">
        <v>1706</v>
      </c>
      <c r="F9" s="48">
        <v>1</v>
      </c>
      <c r="G9" s="48" t="s">
        <v>1343</v>
      </c>
      <c r="H9" s="47" t="s">
        <v>1800</v>
      </c>
      <c r="I9" s="49"/>
      <c r="J9" s="106"/>
    </row>
    <row r="10" spans="1:12" s="195" customFormat="1" ht="28.5" customHeight="1">
      <c r="A10" s="196">
        <v>2</v>
      </c>
      <c r="B10" s="49" t="s">
        <v>1340</v>
      </c>
      <c r="C10" s="47" t="s">
        <v>1707</v>
      </c>
      <c r="D10" s="47" t="s">
        <v>1708</v>
      </c>
      <c r="E10" s="143" t="s">
        <v>1709</v>
      </c>
      <c r="F10" s="199">
        <v>9.52</v>
      </c>
      <c r="G10" s="126" t="s">
        <v>1342</v>
      </c>
      <c r="H10" s="47" t="s">
        <v>1801</v>
      </c>
      <c r="I10" s="49" t="s">
        <v>1855</v>
      </c>
      <c r="J10" s="106"/>
    </row>
    <row r="11" spans="1:12" s="195" customFormat="1" ht="12.75" customHeight="1">
      <c r="A11" s="196"/>
      <c r="B11" s="197"/>
      <c r="C11" s="198"/>
      <c r="D11" s="47" t="s">
        <v>1705</v>
      </c>
      <c r="E11" s="143" t="s">
        <v>1710</v>
      </c>
      <c r="F11" s="48">
        <v>1</v>
      </c>
      <c r="G11" s="48" t="s">
        <v>1343</v>
      </c>
      <c r="H11" s="47" t="s">
        <v>1801</v>
      </c>
      <c r="I11" s="49"/>
      <c r="J11" s="106"/>
    </row>
    <row r="12" spans="1:12" s="195" customFormat="1" ht="12.75" customHeight="1">
      <c r="A12" s="196"/>
      <c r="B12" s="197"/>
      <c r="C12" s="198"/>
      <c r="D12" s="47" t="s">
        <v>1711</v>
      </c>
      <c r="E12" s="143" t="s">
        <v>1079</v>
      </c>
      <c r="F12" s="48">
        <v>2</v>
      </c>
      <c r="G12" s="48" t="s">
        <v>1343</v>
      </c>
      <c r="H12" s="47" t="s">
        <v>1801</v>
      </c>
      <c r="I12" s="49"/>
      <c r="J12" s="106"/>
    </row>
    <row r="13" spans="1:12" s="195" customFormat="1" ht="12.75" customHeight="1">
      <c r="A13" s="196"/>
      <c r="B13" s="197"/>
      <c r="C13" s="198"/>
      <c r="D13" s="47" t="s">
        <v>1341</v>
      </c>
      <c r="E13" s="143" t="s">
        <v>1712</v>
      </c>
      <c r="F13" s="50">
        <f>5*1.8</f>
        <v>9</v>
      </c>
      <c r="G13" s="126" t="s">
        <v>1342</v>
      </c>
      <c r="H13" s="47" t="s">
        <v>1801</v>
      </c>
      <c r="I13" s="49"/>
      <c r="J13" s="106"/>
    </row>
    <row r="14" spans="1:12" s="195" customFormat="1" ht="12.75" customHeight="1">
      <c r="A14" s="196"/>
      <c r="B14" s="197"/>
      <c r="C14" s="198"/>
      <c r="D14" s="47" t="s">
        <v>1370</v>
      </c>
      <c r="E14" s="143" t="s">
        <v>1713</v>
      </c>
      <c r="F14" s="48">
        <f>2*4</f>
        <v>8</v>
      </c>
      <c r="G14" s="126" t="s">
        <v>1342</v>
      </c>
      <c r="H14" s="47" t="s">
        <v>1801</v>
      </c>
      <c r="I14" s="49"/>
      <c r="J14" s="106"/>
    </row>
    <row r="15" spans="1:12" s="195" customFormat="1" ht="12.75" customHeight="1">
      <c r="A15" s="196"/>
      <c r="B15" s="197"/>
      <c r="C15" s="198"/>
      <c r="D15" s="47" t="s">
        <v>1714</v>
      </c>
      <c r="E15" s="143" t="s">
        <v>1079</v>
      </c>
      <c r="F15" s="48">
        <v>1</v>
      </c>
      <c r="G15" s="48" t="s">
        <v>1343</v>
      </c>
      <c r="H15" s="47" t="s">
        <v>1801</v>
      </c>
      <c r="I15" s="49"/>
      <c r="J15" s="106"/>
    </row>
    <row r="16" spans="1:12" s="195" customFormat="1" ht="12.75" customHeight="1">
      <c r="A16" s="196"/>
      <c r="B16" s="197"/>
      <c r="C16" s="198"/>
      <c r="D16" s="47" t="s">
        <v>1715</v>
      </c>
      <c r="E16" s="143" t="s">
        <v>1353</v>
      </c>
      <c r="F16" s="48">
        <v>1</v>
      </c>
      <c r="G16" s="48" t="s">
        <v>1355</v>
      </c>
      <c r="H16" s="47" t="s">
        <v>1801</v>
      </c>
      <c r="I16" s="49"/>
      <c r="J16" s="106"/>
    </row>
    <row r="17" spans="1:10" s="195" customFormat="1" ht="12.75" customHeight="1">
      <c r="A17" s="196"/>
      <c r="B17" s="197"/>
      <c r="C17" s="198"/>
      <c r="D17" s="47" t="s">
        <v>1716</v>
      </c>
      <c r="E17" s="143" t="s">
        <v>1079</v>
      </c>
      <c r="F17" s="48">
        <v>1</v>
      </c>
      <c r="G17" s="48" t="s">
        <v>1355</v>
      </c>
      <c r="H17" s="47" t="s">
        <v>1801</v>
      </c>
      <c r="I17" s="49"/>
      <c r="J17" s="106"/>
    </row>
    <row r="18" spans="1:10" s="195" customFormat="1" ht="27">
      <c r="A18" s="46">
        <v>3</v>
      </c>
      <c r="B18" s="49" t="s">
        <v>1340</v>
      </c>
      <c r="C18" s="47">
        <v>963</v>
      </c>
      <c r="D18" s="47" t="s">
        <v>1700</v>
      </c>
      <c r="E18" s="142" t="s">
        <v>1701</v>
      </c>
      <c r="F18" s="48">
        <v>20</v>
      </c>
      <c r="G18" s="121" t="s">
        <v>1342</v>
      </c>
      <c r="H18" s="47" t="s">
        <v>1802</v>
      </c>
      <c r="I18" s="112" t="s">
        <v>1856</v>
      </c>
      <c r="J18" s="106"/>
    </row>
    <row r="19" spans="1:10" s="195" customFormat="1">
      <c r="A19" s="46"/>
      <c r="B19" s="49"/>
      <c r="C19" s="47"/>
      <c r="D19" s="47" t="s">
        <v>1702</v>
      </c>
      <c r="E19" s="142" t="s">
        <v>1703</v>
      </c>
      <c r="F19" s="48">
        <v>1</v>
      </c>
      <c r="G19" s="48" t="s">
        <v>1355</v>
      </c>
      <c r="H19" s="47" t="s">
        <v>1802</v>
      </c>
      <c r="I19" s="49"/>
      <c r="J19" s="106"/>
    </row>
    <row r="20" spans="1:10" ht="24.75" customHeight="1">
      <c r="A20" s="46">
        <v>4</v>
      </c>
      <c r="B20" s="49" t="s">
        <v>1340</v>
      </c>
      <c r="C20" s="49" t="s">
        <v>1526</v>
      </c>
      <c r="D20" s="47" t="s">
        <v>1359</v>
      </c>
      <c r="E20" s="142" t="s">
        <v>1385</v>
      </c>
      <c r="F20" s="48">
        <v>1</v>
      </c>
      <c r="G20" s="48" t="s">
        <v>1343</v>
      </c>
      <c r="H20" s="132" t="s">
        <v>1803</v>
      </c>
      <c r="I20" s="49" t="s">
        <v>1857</v>
      </c>
      <c r="J20" s="106"/>
    </row>
    <row r="21" spans="1:10" ht="20.100000000000001" customHeight="1">
      <c r="A21" s="46"/>
      <c r="B21" s="49"/>
      <c r="C21" s="47"/>
      <c r="D21" s="47" t="s">
        <v>1360</v>
      </c>
      <c r="E21" s="142" t="s">
        <v>1361</v>
      </c>
      <c r="F21" s="48">
        <v>1</v>
      </c>
      <c r="G21" s="48" t="s">
        <v>1343</v>
      </c>
      <c r="H21" s="132" t="s">
        <v>1803</v>
      </c>
      <c r="I21" s="49"/>
      <c r="J21" s="106"/>
    </row>
    <row r="22" spans="1:10" ht="20.100000000000001" customHeight="1">
      <c r="A22" s="46"/>
      <c r="B22" s="49"/>
      <c r="C22" s="47"/>
      <c r="D22" s="47" t="s">
        <v>1362</v>
      </c>
      <c r="E22" s="142" t="s">
        <v>1079</v>
      </c>
      <c r="F22" s="48">
        <v>1</v>
      </c>
      <c r="G22" s="48" t="s">
        <v>1343</v>
      </c>
      <c r="H22" s="132" t="s">
        <v>1803</v>
      </c>
      <c r="I22" s="49"/>
      <c r="J22" s="106"/>
    </row>
    <row r="23" spans="1:10" ht="31.5" customHeight="1">
      <c r="A23" s="46">
        <v>5</v>
      </c>
      <c r="B23" s="49" t="s">
        <v>1340</v>
      </c>
      <c r="C23" s="47" t="s">
        <v>1363</v>
      </c>
      <c r="D23" s="217" t="s">
        <v>1364</v>
      </c>
      <c r="E23" s="143" t="s">
        <v>1528</v>
      </c>
      <c r="F23" s="218">
        <v>1</v>
      </c>
      <c r="G23" s="126" t="s">
        <v>1346</v>
      </c>
      <c r="H23" s="220" t="s">
        <v>1720</v>
      </c>
      <c r="I23" s="49" t="s">
        <v>1721</v>
      </c>
      <c r="J23" s="219"/>
    </row>
    <row r="24" spans="1:10" ht="20.100000000000001" customHeight="1">
      <c r="A24" s="46"/>
      <c r="B24" s="49"/>
      <c r="C24" s="47"/>
      <c r="D24" s="217" t="s">
        <v>1365</v>
      </c>
      <c r="E24" s="143" t="s">
        <v>1079</v>
      </c>
      <c r="F24" s="218">
        <v>1</v>
      </c>
      <c r="G24" s="126" t="s">
        <v>1346</v>
      </c>
      <c r="H24" s="220" t="s">
        <v>1720</v>
      </c>
      <c r="I24" s="49"/>
      <c r="J24" s="106"/>
    </row>
    <row r="25" spans="1:10" ht="20.100000000000001" customHeight="1">
      <c r="A25" s="46"/>
      <c r="B25" s="49"/>
      <c r="C25" s="47"/>
      <c r="D25" s="217" t="s">
        <v>1366</v>
      </c>
      <c r="E25" s="143" t="s">
        <v>1529</v>
      </c>
      <c r="F25" s="218">
        <v>1</v>
      </c>
      <c r="G25" s="126" t="s">
        <v>1346</v>
      </c>
      <c r="H25" s="220" t="s">
        <v>1720</v>
      </c>
      <c r="I25" s="49"/>
      <c r="J25" s="106"/>
    </row>
    <row r="26" spans="1:10" ht="27.75" customHeight="1">
      <c r="A26" s="46">
        <v>6</v>
      </c>
      <c r="B26" s="49" t="s">
        <v>1340</v>
      </c>
      <c r="C26" s="47" t="s">
        <v>1367</v>
      </c>
      <c r="D26" s="47" t="s">
        <v>1341</v>
      </c>
      <c r="E26" s="142" t="s">
        <v>1368</v>
      </c>
      <c r="F26" s="50">
        <v>19.8</v>
      </c>
      <c r="G26" s="121" t="s">
        <v>1342</v>
      </c>
      <c r="H26" s="22" t="s">
        <v>1802</v>
      </c>
      <c r="I26" s="123" t="s">
        <v>1843</v>
      </c>
      <c r="J26" s="106"/>
    </row>
    <row r="27" spans="1:10" ht="20.100000000000001" customHeight="1">
      <c r="A27" s="46"/>
      <c r="B27" s="49"/>
      <c r="C27" s="47"/>
      <c r="D27" s="47" t="s">
        <v>1369</v>
      </c>
      <c r="E27" s="142" t="s">
        <v>1079</v>
      </c>
      <c r="F27" s="48">
        <v>1</v>
      </c>
      <c r="G27" s="48" t="s">
        <v>1343</v>
      </c>
      <c r="H27" s="22" t="s">
        <v>1804</v>
      </c>
      <c r="I27" s="49"/>
      <c r="J27" s="106"/>
    </row>
    <row r="28" spans="1:10" ht="20.100000000000001" customHeight="1">
      <c r="A28" s="46"/>
      <c r="B28" s="49"/>
      <c r="C28" s="47"/>
      <c r="D28" s="47" t="s">
        <v>1370</v>
      </c>
      <c r="E28" s="142" t="s">
        <v>1371</v>
      </c>
      <c r="F28" s="48">
        <v>12</v>
      </c>
      <c r="G28" s="121" t="s">
        <v>1342</v>
      </c>
      <c r="H28" s="22" t="s">
        <v>1804</v>
      </c>
      <c r="I28" s="49"/>
      <c r="J28" s="106"/>
    </row>
    <row r="29" spans="1:10" ht="20.100000000000001" customHeight="1">
      <c r="A29" s="46"/>
      <c r="B29" s="49"/>
      <c r="C29" s="47"/>
      <c r="D29" s="47" t="s">
        <v>1372</v>
      </c>
      <c r="E29" s="142" t="s">
        <v>1079</v>
      </c>
      <c r="F29" s="48">
        <v>1</v>
      </c>
      <c r="G29" s="48" t="s">
        <v>1343</v>
      </c>
      <c r="H29" s="22" t="s">
        <v>1804</v>
      </c>
      <c r="I29" s="49"/>
      <c r="J29" s="106"/>
    </row>
    <row r="30" spans="1:10" ht="25.5" customHeight="1">
      <c r="A30" s="46">
        <v>7</v>
      </c>
      <c r="B30" s="49" t="s">
        <v>1340</v>
      </c>
      <c r="C30" s="47" t="s">
        <v>1375</v>
      </c>
      <c r="D30" s="47" t="s">
        <v>1376</v>
      </c>
      <c r="E30" s="142" t="s">
        <v>1377</v>
      </c>
      <c r="F30" s="48">
        <v>70</v>
      </c>
      <c r="G30" s="48" t="s">
        <v>1355</v>
      </c>
      <c r="H30" s="22" t="s">
        <v>1778</v>
      </c>
      <c r="I30" s="123" t="s">
        <v>1858</v>
      </c>
      <c r="J30" s="106"/>
    </row>
    <row r="31" spans="1:10" ht="20.100000000000001" customHeight="1">
      <c r="A31" s="46"/>
      <c r="B31" s="49"/>
      <c r="C31" s="47"/>
      <c r="D31" s="47" t="s">
        <v>1378</v>
      </c>
      <c r="E31" s="142" t="s">
        <v>1379</v>
      </c>
      <c r="F31" s="48">
        <v>2</v>
      </c>
      <c r="G31" s="48" t="s">
        <v>1355</v>
      </c>
      <c r="H31" s="22" t="s">
        <v>1778</v>
      </c>
      <c r="I31" s="49"/>
      <c r="J31" s="106"/>
    </row>
    <row r="32" spans="1:10" ht="20.100000000000001" customHeight="1">
      <c r="A32" s="46"/>
      <c r="B32" s="49"/>
      <c r="C32" s="47"/>
      <c r="D32" s="47" t="s">
        <v>1378</v>
      </c>
      <c r="E32" s="142" t="s">
        <v>1079</v>
      </c>
      <c r="F32" s="48">
        <v>20</v>
      </c>
      <c r="G32" s="48" t="s">
        <v>1355</v>
      </c>
      <c r="H32" s="22" t="s">
        <v>1778</v>
      </c>
      <c r="I32" s="49"/>
      <c r="J32" s="106"/>
    </row>
    <row r="33" spans="1:11" ht="30.75" customHeight="1">
      <c r="A33" s="46">
        <v>8</v>
      </c>
      <c r="B33" s="49" t="s">
        <v>1340</v>
      </c>
      <c r="C33" s="47" t="s">
        <v>1381</v>
      </c>
      <c r="D33" s="47" t="s">
        <v>1370</v>
      </c>
      <c r="E33" s="142" t="s">
        <v>1382</v>
      </c>
      <c r="F33" s="122">
        <v>4</v>
      </c>
      <c r="G33" s="121" t="s">
        <v>1342</v>
      </c>
      <c r="H33" s="220" t="s">
        <v>1720</v>
      </c>
      <c r="I33" s="49" t="s">
        <v>1722</v>
      </c>
      <c r="J33" s="106"/>
      <c r="K33" s="195"/>
    </row>
    <row r="34" spans="1:11" ht="27.75" customHeight="1">
      <c r="A34" s="102">
        <v>9</v>
      </c>
      <c r="B34" s="71" t="s">
        <v>1340</v>
      </c>
      <c r="C34" s="101" t="s">
        <v>1388</v>
      </c>
      <c r="D34" s="135" t="s">
        <v>1389</v>
      </c>
      <c r="E34" s="144" t="s">
        <v>1530</v>
      </c>
      <c r="F34" s="136">
        <v>7.5</v>
      </c>
      <c r="G34" s="137" t="s">
        <v>1342</v>
      </c>
      <c r="H34" s="22" t="s">
        <v>1781</v>
      </c>
      <c r="I34" s="134" t="s">
        <v>1792</v>
      </c>
      <c r="J34" s="105"/>
      <c r="K34" s="195"/>
    </row>
    <row r="35" spans="1:11" ht="28.5" customHeight="1">
      <c r="A35" s="46">
        <v>10</v>
      </c>
      <c r="B35" s="49" t="s">
        <v>1340</v>
      </c>
      <c r="C35" s="47" t="s">
        <v>1390</v>
      </c>
      <c r="D35" s="114" t="s">
        <v>1351</v>
      </c>
      <c r="E35" s="142" t="s">
        <v>1391</v>
      </c>
      <c r="F35" s="122">
        <v>12</v>
      </c>
      <c r="G35" s="121" t="s">
        <v>1342</v>
      </c>
      <c r="H35" s="132" t="s">
        <v>1805</v>
      </c>
      <c r="I35" s="9" t="s">
        <v>1819</v>
      </c>
      <c r="J35" s="106"/>
      <c r="K35" s="214"/>
    </row>
    <row r="36" spans="1:11" ht="28.5" customHeight="1">
      <c r="A36" s="102">
        <v>11</v>
      </c>
      <c r="B36" s="71" t="s">
        <v>1340</v>
      </c>
      <c r="C36" s="101" t="s">
        <v>1392</v>
      </c>
      <c r="D36" s="114" t="s">
        <v>1351</v>
      </c>
      <c r="E36" s="142" t="s">
        <v>1380</v>
      </c>
      <c r="F36" s="122">
        <v>16</v>
      </c>
      <c r="G36" s="121" t="s">
        <v>1342</v>
      </c>
      <c r="H36" s="9" t="s">
        <v>1806</v>
      </c>
      <c r="I36" s="123" t="s">
        <v>1818</v>
      </c>
      <c r="J36" s="105"/>
    </row>
    <row r="37" spans="1:11" ht="20.100000000000001" customHeight="1">
      <c r="A37" s="102"/>
      <c r="B37" s="71"/>
      <c r="C37" s="101"/>
      <c r="D37" s="114" t="s">
        <v>1378</v>
      </c>
      <c r="E37" s="142" t="s">
        <v>1524</v>
      </c>
      <c r="F37" s="122">
        <v>1</v>
      </c>
      <c r="G37" s="121" t="s">
        <v>275</v>
      </c>
      <c r="H37" s="9" t="s">
        <v>1806</v>
      </c>
      <c r="I37" s="71"/>
      <c r="J37" s="105"/>
    </row>
    <row r="38" spans="1:11" ht="27.75" customHeight="1">
      <c r="A38" s="46">
        <v>12</v>
      </c>
      <c r="B38" s="49" t="s">
        <v>470</v>
      </c>
      <c r="C38" s="47" t="s">
        <v>1407</v>
      </c>
      <c r="D38" s="114" t="s">
        <v>1351</v>
      </c>
      <c r="E38" s="142" t="s">
        <v>1408</v>
      </c>
      <c r="F38" s="122">
        <v>30</v>
      </c>
      <c r="G38" s="121" t="s">
        <v>1342</v>
      </c>
      <c r="H38" s="22" t="s">
        <v>1784</v>
      </c>
      <c r="I38" s="112" t="s">
        <v>1851</v>
      </c>
      <c r="J38" s="106"/>
    </row>
    <row r="39" spans="1:11" ht="26.25" customHeight="1">
      <c r="A39" s="46">
        <v>13</v>
      </c>
      <c r="B39" s="49" t="s">
        <v>470</v>
      </c>
      <c r="C39" s="49" t="s">
        <v>1531</v>
      </c>
      <c r="D39" s="114" t="s">
        <v>1344</v>
      </c>
      <c r="E39" s="142" t="s">
        <v>1409</v>
      </c>
      <c r="F39" s="122">
        <v>82.5</v>
      </c>
      <c r="G39" s="121" t="s">
        <v>1723</v>
      </c>
      <c r="H39" s="9" t="s">
        <v>1807</v>
      </c>
      <c r="I39" s="123" t="s">
        <v>1859</v>
      </c>
      <c r="J39" s="106"/>
    </row>
    <row r="40" spans="1:11" ht="20.100000000000001" customHeight="1">
      <c r="A40" s="46"/>
      <c r="B40" s="49"/>
      <c r="C40" s="47"/>
      <c r="D40" s="114" t="s">
        <v>1410</v>
      </c>
      <c r="E40" s="142" t="s">
        <v>1409</v>
      </c>
      <c r="F40" s="122">
        <v>2.97</v>
      </c>
      <c r="G40" s="121" t="s">
        <v>1342</v>
      </c>
      <c r="H40" s="9" t="s">
        <v>1807</v>
      </c>
      <c r="I40" s="49"/>
      <c r="J40" s="106"/>
    </row>
    <row r="41" spans="1:11" ht="20.100000000000001" customHeight="1">
      <c r="A41" s="46"/>
      <c r="B41" s="49"/>
      <c r="C41" s="47"/>
      <c r="D41" s="114" t="s">
        <v>1411</v>
      </c>
      <c r="E41" s="142" t="s">
        <v>1412</v>
      </c>
      <c r="F41" s="122">
        <v>160</v>
      </c>
      <c r="G41" s="121" t="s">
        <v>1723</v>
      </c>
      <c r="H41" s="9" t="s">
        <v>1807</v>
      </c>
      <c r="I41" s="49"/>
      <c r="J41" s="106"/>
    </row>
    <row r="42" spans="1:11" ht="20.100000000000001" customHeight="1">
      <c r="A42" s="46"/>
      <c r="B42" s="49"/>
      <c r="C42" s="47"/>
      <c r="D42" s="114" t="s">
        <v>1393</v>
      </c>
      <c r="E42" s="142" t="s">
        <v>1413</v>
      </c>
      <c r="F42" s="122">
        <v>9</v>
      </c>
      <c r="G42" s="121" t="s">
        <v>1342</v>
      </c>
      <c r="H42" s="9" t="s">
        <v>1807</v>
      </c>
      <c r="I42" s="49"/>
      <c r="J42" s="106"/>
    </row>
    <row r="43" spans="1:11" ht="20.100000000000001" customHeight="1">
      <c r="A43" s="46"/>
      <c r="B43" s="49"/>
      <c r="C43" s="47"/>
      <c r="D43" s="114" t="s">
        <v>1393</v>
      </c>
      <c r="E43" s="142" t="s">
        <v>1414</v>
      </c>
      <c r="F43" s="122">
        <f>(((1.2+2.5)*6)/2)</f>
        <v>11.100000000000001</v>
      </c>
      <c r="G43" s="121" t="s">
        <v>1342</v>
      </c>
      <c r="H43" s="9" t="s">
        <v>1807</v>
      </c>
      <c r="I43" s="49"/>
      <c r="J43" s="106"/>
    </row>
    <row r="44" spans="1:11" ht="20.100000000000001" customHeight="1">
      <c r="A44" s="46"/>
      <c r="B44" s="49"/>
      <c r="C44" s="47"/>
      <c r="D44" s="114" t="s">
        <v>1415</v>
      </c>
      <c r="E44" s="142" t="s">
        <v>1416</v>
      </c>
      <c r="F44" s="122">
        <v>1</v>
      </c>
      <c r="G44" s="121" t="s">
        <v>1346</v>
      </c>
      <c r="H44" s="9" t="s">
        <v>1807</v>
      </c>
      <c r="I44" s="49"/>
      <c r="J44" s="106"/>
    </row>
    <row r="45" spans="1:11" ht="20.100000000000001" customHeight="1">
      <c r="A45" s="46"/>
      <c r="B45" s="49"/>
      <c r="C45" s="47"/>
      <c r="D45" s="114" t="s">
        <v>1417</v>
      </c>
      <c r="E45" s="142" t="s">
        <v>1418</v>
      </c>
      <c r="F45" s="122">
        <v>1</v>
      </c>
      <c r="G45" s="121" t="s">
        <v>1346</v>
      </c>
      <c r="H45" s="9" t="s">
        <v>1807</v>
      </c>
      <c r="I45" s="49"/>
      <c r="J45" s="106"/>
    </row>
    <row r="46" spans="1:11" ht="20.100000000000001" customHeight="1">
      <c r="A46" s="46"/>
      <c r="B46" s="49"/>
      <c r="C46" s="47"/>
      <c r="D46" s="114" t="s">
        <v>1396</v>
      </c>
      <c r="E46" s="142" t="s">
        <v>1079</v>
      </c>
      <c r="F46" s="122">
        <v>1</v>
      </c>
      <c r="G46" s="121" t="s">
        <v>1346</v>
      </c>
      <c r="H46" s="9" t="s">
        <v>1807</v>
      </c>
      <c r="I46" s="49"/>
      <c r="J46" s="106"/>
    </row>
    <row r="47" spans="1:11" ht="20.100000000000001" customHeight="1">
      <c r="A47" s="46"/>
      <c r="B47" s="49"/>
      <c r="C47" s="47"/>
      <c r="D47" s="114" t="s">
        <v>1395</v>
      </c>
      <c r="E47" s="142" t="s">
        <v>1079</v>
      </c>
      <c r="F47" s="122">
        <v>1</v>
      </c>
      <c r="G47" s="121" t="s">
        <v>1346</v>
      </c>
      <c r="H47" s="9" t="s">
        <v>1807</v>
      </c>
      <c r="I47" s="49"/>
      <c r="J47" s="106"/>
    </row>
    <row r="48" spans="1:11" ht="20.100000000000001" customHeight="1">
      <c r="A48" s="46"/>
      <c r="B48" s="49"/>
      <c r="C48" s="47"/>
      <c r="D48" s="114" t="s">
        <v>1419</v>
      </c>
      <c r="E48" s="142" t="s">
        <v>1420</v>
      </c>
      <c r="F48" s="122">
        <f>((23+11)/2*12)</f>
        <v>204</v>
      </c>
      <c r="G48" s="121" t="s">
        <v>1342</v>
      </c>
      <c r="H48" s="9" t="s">
        <v>1807</v>
      </c>
      <c r="I48" s="49"/>
      <c r="J48" s="106"/>
    </row>
    <row r="49" spans="1:10" ht="20.100000000000001" customHeight="1">
      <c r="A49" s="46"/>
      <c r="B49" s="49"/>
      <c r="C49" s="47"/>
      <c r="D49" s="114" t="s">
        <v>1351</v>
      </c>
      <c r="E49" s="142" t="s">
        <v>1421</v>
      </c>
      <c r="F49" s="122">
        <v>450</v>
      </c>
      <c r="G49" s="121" t="s">
        <v>1342</v>
      </c>
      <c r="H49" s="9" t="s">
        <v>1807</v>
      </c>
      <c r="I49" s="49"/>
      <c r="J49" s="106"/>
    </row>
    <row r="50" spans="1:10" ht="20.100000000000001" customHeight="1">
      <c r="A50" s="46"/>
      <c r="B50" s="49"/>
      <c r="C50" s="47"/>
      <c r="D50" s="114" t="s">
        <v>1400</v>
      </c>
      <c r="E50" s="142" t="s">
        <v>1422</v>
      </c>
      <c r="F50" s="122">
        <v>2</v>
      </c>
      <c r="G50" s="121" t="s">
        <v>275</v>
      </c>
      <c r="H50" s="9" t="s">
        <v>1807</v>
      </c>
      <c r="I50" s="49"/>
      <c r="J50" s="106"/>
    </row>
    <row r="51" spans="1:10" ht="20.100000000000001" customHeight="1">
      <c r="A51" s="46"/>
      <c r="B51" s="49"/>
      <c r="C51" s="47"/>
      <c r="D51" s="114" t="s">
        <v>1386</v>
      </c>
      <c r="E51" s="142" t="s">
        <v>1423</v>
      </c>
      <c r="F51" s="122">
        <v>1</v>
      </c>
      <c r="G51" s="121" t="s">
        <v>275</v>
      </c>
      <c r="H51" s="9" t="s">
        <v>1807</v>
      </c>
      <c r="I51" s="49"/>
      <c r="J51" s="106"/>
    </row>
    <row r="52" spans="1:10" ht="20.100000000000001" customHeight="1">
      <c r="A52" s="46"/>
      <c r="B52" s="49"/>
      <c r="C52" s="47"/>
      <c r="D52" s="114" t="s">
        <v>1357</v>
      </c>
      <c r="E52" s="142" t="s">
        <v>1424</v>
      </c>
      <c r="F52" s="122">
        <v>6</v>
      </c>
      <c r="G52" s="121" t="s">
        <v>275</v>
      </c>
      <c r="H52" s="9" t="s">
        <v>1807</v>
      </c>
      <c r="I52" s="49"/>
      <c r="J52" s="106"/>
    </row>
    <row r="53" spans="1:10" ht="20.100000000000001" customHeight="1">
      <c r="A53" s="46"/>
      <c r="B53" s="49"/>
      <c r="C53" s="47"/>
      <c r="D53" s="114" t="s">
        <v>1402</v>
      </c>
      <c r="E53" s="142" t="s">
        <v>1425</v>
      </c>
      <c r="F53" s="122">
        <v>2</v>
      </c>
      <c r="G53" s="121" t="s">
        <v>275</v>
      </c>
      <c r="H53" s="9" t="s">
        <v>1807</v>
      </c>
      <c r="I53" s="49"/>
      <c r="J53" s="106"/>
    </row>
    <row r="54" spans="1:10" ht="20.100000000000001" customHeight="1">
      <c r="A54" s="46"/>
      <c r="B54" s="49"/>
      <c r="C54" s="47"/>
      <c r="D54" s="114" t="s">
        <v>1398</v>
      </c>
      <c r="E54" s="142" t="s">
        <v>1383</v>
      </c>
      <c r="F54" s="122">
        <v>1</v>
      </c>
      <c r="G54" s="121" t="s">
        <v>275</v>
      </c>
      <c r="H54" s="9" t="s">
        <v>1807</v>
      </c>
      <c r="I54" s="49"/>
      <c r="J54" s="106"/>
    </row>
    <row r="55" spans="1:10" ht="20.100000000000001" customHeight="1">
      <c r="A55" s="46"/>
      <c r="B55" s="49"/>
      <c r="C55" s="47"/>
      <c r="D55" s="114" t="s">
        <v>1401</v>
      </c>
      <c r="E55" s="142" t="s">
        <v>1384</v>
      </c>
      <c r="F55" s="122">
        <v>1</v>
      </c>
      <c r="G55" s="121" t="s">
        <v>275</v>
      </c>
      <c r="H55" s="9" t="s">
        <v>1807</v>
      </c>
      <c r="I55" s="49"/>
      <c r="J55" s="106"/>
    </row>
    <row r="56" spans="1:10" ht="20.100000000000001" customHeight="1">
      <c r="A56" s="46"/>
      <c r="B56" s="49"/>
      <c r="C56" s="47"/>
      <c r="D56" s="114" t="s">
        <v>1426</v>
      </c>
      <c r="E56" s="142" t="s">
        <v>1427</v>
      </c>
      <c r="F56" s="122">
        <v>2</v>
      </c>
      <c r="G56" s="121" t="s">
        <v>275</v>
      </c>
      <c r="H56" s="9" t="s">
        <v>1807</v>
      </c>
      <c r="I56" s="49"/>
      <c r="J56" s="106"/>
    </row>
    <row r="57" spans="1:10" ht="20.100000000000001" customHeight="1">
      <c r="A57" s="46"/>
      <c r="B57" s="49"/>
      <c r="C57" s="47"/>
      <c r="D57" s="114" t="s">
        <v>1644</v>
      </c>
      <c r="E57" s="142" t="s">
        <v>1384</v>
      </c>
      <c r="F57" s="122">
        <v>2</v>
      </c>
      <c r="G57" s="121" t="s">
        <v>1645</v>
      </c>
      <c r="H57" s="9" t="s">
        <v>1807</v>
      </c>
      <c r="I57" s="49"/>
      <c r="J57" s="106" t="s">
        <v>1510</v>
      </c>
    </row>
    <row r="58" spans="1:10" ht="25.5" customHeight="1">
      <c r="A58" s="103" t="s">
        <v>1719</v>
      </c>
      <c r="B58" s="49" t="s">
        <v>470</v>
      </c>
      <c r="C58" s="49" t="s">
        <v>1531</v>
      </c>
      <c r="D58" s="114" t="s">
        <v>1428</v>
      </c>
      <c r="E58" s="142" t="s">
        <v>1429</v>
      </c>
      <c r="F58" s="122">
        <v>1</v>
      </c>
      <c r="G58" s="121" t="s">
        <v>1343</v>
      </c>
      <c r="H58" s="47" t="s">
        <v>1808</v>
      </c>
      <c r="I58" s="123" t="s">
        <v>1817</v>
      </c>
      <c r="J58" s="106" t="s">
        <v>1646</v>
      </c>
    </row>
    <row r="59" spans="1:10" ht="20.100000000000001" customHeight="1">
      <c r="A59" s="102"/>
      <c r="B59" s="71"/>
      <c r="C59" s="101"/>
      <c r="D59" s="120" t="s">
        <v>1430</v>
      </c>
      <c r="E59" s="141" t="s">
        <v>1431</v>
      </c>
      <c r="F59" s="124">
        <v>1</v>
      </c>
      <c r="G59" s="125" t="s">
        <v>1432</v>
      </c>
      <c r="H59" s="47" t="s">
        <v>1808</v>
      </c>
      <c r="I59" s="49"/>
      <c r="J59" s="106"/>
    </row>
    <row r="60" spans="1:10" ht="20.100000000000001" customHeight="1">
      <c r="A60" s="102"/>
      <c r="B60" s="71"/>
      <c r="C60" s="101"/>
      <c r="D60" s="120" t="s">
        <v>1433</v>
      </c>
      <c r="E60" s="141" t="s">
        <v>1434</v>
      </c>
      <c r="F60" s="124">
        <v>2</v>
      </c>
      <c r="G60" s="125" t="s">
        <v>1432</v>
      </c>
      <c r="H60" s="47" t="s">
        <v>1808</v>
      </c>
      <c r="I60" s="49"/>
      <c r="J60" s="106"/>
    </row>
    <row r="61" spans="1:10" ht="20.100000000000001" customHeight="1">
      <c r="A61" s="102"/>
      <c r="B61" s="71"/>
      <c r="C61" s="101"/>
      <c r="D61" s="120" t="s">
        <v>1435</v>
      </c>
      <c r="E61" s="141" t="s">
        <v>1436</v>
      </c>
      <c r="F61" s="124">
        <v>1</v>
      </c>
      <c r="G61" s="125" t="s">
        <v>1432</v>
      </c>
      <c r="H61" s="47" t="s">
        <v>1808</v>
      </c>
      <c r="I61" s="49"/>
      <c r="J61" s="106"/>
    </row>
    <row r="62" spans="1:10" ht="20.100000000000001" customHeight="1">
      <c r="A62" s="102"/>
      <c r="B62" s="71"/>
      <c r="C62" s="101"/>
      <c r="D62" s="120" t="s">
        <v>1435</v>
      </c>
      <c r="E62" s="141" t="s">
        <v>1437</v>
      </c>
      <c r="F62" s="124">
        <v>1</v>
      </c>
      <c r="G62" s="125" t="s">
        <v>1432</v>
      </c>
      <c r="H62" s="47" t="s">
        <v>1808</v>
      </c>
      <c r="I62" s="49"/>
      <c r="J62" s="106"/>
    </row>
    <row r="63" spans="1:10" ht="20.100000000000001" customHeight="1">
      <c r="A63" s="102"/>
      <c r="B63" s="71"/>
      <c r="C63" s="101"/>
      <c r="D63" s="120" t="s">
        <v>1438</v>
      </c>
      <c r="E63" s="141" t="s">
        <v>1439</v>
      </c>
      <c r="F63" s="124">
        <v>7</v>
      </c>
      <c r="G63" s="125" t="s">
        <v>1432</v>
      </c>
      <c r="H63" s="47" t="s">
        <v>1808</v>
      </c>
      <c r="I63" s="49"/>
      <c r="J63" s="106"/>
    </row>
    <row r="64" spans="1:10" ht="20.100000000000001" customHeight="1">
      <c r="A64" s="102"/>
      <c r="B64" s="71"/>
      <c r="C64" s="101"/>
      <c r="D64" s="120" t="s">
        <v>1438</v>
      </c>
      <c r="E64" s="141" t="s">
        <v>1440</v>
      </c>
      <c r="F64" s="124">
        <v>9</v>
      </c>
      <c r="G64" s="125" t="s">
        <v>1432</v>
      </c>
      <c r="H64" s="47" t="s">
        <v>1808</v>
      </c>
      <c r="I64" s="49"/>
      <c r="J64" s="106"/>
    </row>
    <row r="65" spans="1:10" ht="20.100000000000001" customHeight="1">
      <c r="A65" s="102"/>
      <c r="B65" s="71"/>
      <c r="C65" s="101"/>
      <c r="D65" s="120" t="s">
        <v>1441</v>
      </c>
      <c r="E65" s="141" t="s">
        <v>1442</v>
      </c>
      <c r="F65" s="124">
        <v>1</v>
      </c>
      <c r="G65" s="125" t="s">
        <v>1432</v>
      </c>
      <c r="H65" s="47" t="s">
        <v>1808</v>
      </c>
      <c r="I65" s="49"/>
      <c r="J65" s="106"/>
    </row>
    <row r="66" spans="1:10" ht="20.100000000000001" customHeight="1">
      <c r="A66" s="102"/>
      <c r="B66" s="71"/>
      <c r="C66" s="101"/>
      <c r="D66" s="120" t="s">
        <v>1443</v>
      </c>
      <c r="E66" s="141" t="s">
        <v>1399</v>
      </c>
      <c r="F66" s="124">
        <v>1</v>
      </c>
      <c r="G66" s="125" t="s">
        <v>1432</v>
      </c>
      <c r="H66" s="47" t="s">
        <v>1808</v>
      </c>
      <c r="I66" s="49"/>
      <c r="J66" s="106"/>
    </row>
    <row r="67" spans="1:10" ht="20.100000000000001" customHeight="1">
      <c r="A67" s="102"/>
      <c r="B67" s="71"/>
      <c r="C67" s="101"/>
      <c r="D67" s="120" t="s">
        <v>1444</v>
      </c>
      <c r="E67" s="141" t="s">
        <v>1399</v>
      </c>
      <c r="F67" s="124">
        <v>1</v>
      </c>
      <c r="G67" s="125" t="s">
        <v>1432</v>
      </c>
      <c r="H67" s="47" t="s">
        <v>1808</v>
      </c>
      <c r="I67" s="49"/>
      <c r="J67" s="106"/>
    </row>
    <row r="68" spans="1:10" ht="20.100000000000001" customHeight="1">
      <c r="A68" s="102"/>
      <c r="B68" s="71"/>
      <c r="C68" s="101"/>
      <c r="D68" s="120" t="s">
        <v>1445</v>
      </c>
      <c r="E68" s="141" t="s">
        <v>1399</v>
      </c>
      <c r="F68" s="124">
        <v>3</v>
      </c>
      <c r="G68" s="125" t="s">
        <v>1432</v>
      </c>
      <c r="H68" s="47" t="s">
        <v>1808</v>
      </c>
      <c r="I68" s="49"/>
      <c r="J68" s="106"/>
    </row>
    <row r="69" spans="1:10" ht="20.100000000000001" customHeight="1">
      <c r="A69" s="102"/>
      <c r="B69" s="71"/>
      <c r="C69" s="101"/>
      <c r="D69" s="120" t="s">
        <v>1446</v>
      </c>
      <c r="E69" s="141" t="s">
        <v>1399</v>
      </c>
      <c r="F69" s="124">
        <v>4</v>
      </c>
      <c r="G69" s="125" t="s">
        <v>1432</v>
      </c>
      <c r="H69" s="47" t="s">
        <v>1808</v>
      </c>
      <c r="I69" s="49"/>
      <c r="J69" s="106"/>
    </row>
    <row r="70" spans="1:10" ht="20.100000000000001" customHeight="1">
      <c r="A70" s="102"/>
      <c r="B70" s="71"/>
      <c r="C70" s="101"/>
      <c r="D70" s="120" t="s">
        <v>1447</v>
      </c>
      <c r="E70" s="141" t="s">
        <v>1399</v>
      </c>
      <c r="F70" s="124">
        <v>10</v>
      </c>
      <c r="G70" s="125" t="s">
        <v>1432</v>
      </c>
      <c r="H70" s="47" t="s">
        <v>1808</v>
      </c>
      <c r="I70" s="49"/>
      <c r="J70" s="106"/>
    </row>
    <row r="71" spans="1:10" ht="20.100000000000001" customHeight="1">
      <c r="A71" s="102"/>
      <c r="B71" s="71"/>
      <c r="C71" s="101"/>
      <c r="D71" s="120" t="s">
        <v>1444</v>
      </c>
      <c r="E71" s="141" t="s">
        <v>1399</v>
      </c>
      <c r="F71" s="124">
        <v>1</v>
      </c>
      <c r="G71" s="125" t="s">
        <v>1432</v>
      </c>
      <c r="H71" s="47" t="s">
        <v>1808</v>
      </c>
      <c r="I71" s="49"/>
      <c r="J71" s="106"/>
    </row>
    <row r="72" spans="1:10" ht="20.100000000000001" customHeight="1">
      <c r="A72" s="102"/>
      <c r="B72" s="71"/>
      <c r="C72" s="101"/>
      <c r="D72" s="120" t="s">
        <v>1448</v>
      </c>
      <c r="E72" s="141" t="s">
        <v>1449</v>
      </c>
      <c r="F72" s="124">
        <v>1</v>
      </c>
      <c r="G72" s="125" t="s">
        <v>1432</v>
      </c>
      <c r="H72" s="47" t="s">
        <v>1808</v>
      </c>
      <c r="I72" s="49"/>
      <c r="J72" s="106"/>
    </row>
    <row r="73" spans="1:10" ht="27.75" customHeight="1">
      <c r="A73" s="46">
        <v>15</v>
      </c>
      <c r="B73" s="49" t="s">
        <v>470</v>
      </c>
      <c r="C73" s="47" t="s">
        <v>1452</v>
      </c>
      <c r="D73" s="114" t="s">
        <v>1394</v>
      </c>
      <c r="E73" s="142" t="s">
        <v>1726</v>
      </c>
      <c r="F73" s="122">
        <v>12.5</v>
      </c>
      <c r="G73" s="121" t="s">
        <v>1342</v>
      </c>
      <c r="H73" s="10" t="s">
        <v>1809</v>
      </c>
      <c r="I73" s="123" t="s">
        <v>1875</v>
      </c>
      <c r="J73" s="106"/>
    </row>
    <row r="74" spans="1:10" ht="20.100000000000001" customHeight="1">
      <c r="A74" s="46"/>
      <c r="B74" s="49"/>
      <c r="C74" s="47"/>
      <c r="D74" s="114" t="s">
        <v>1453</v>
      </c>
      <c r="E74" s="142" t="s">
        <v>1727</v>
      </c>
      <c r="F74" s="122">
        <v>1</v>
      </c>
      <c r="G74" s="121" t="s">
        <v>1346</v>
      </c>
      <c r="H74" s="10" t="s">
        <v>1809</v>
      </c>
      <c r="I74" s="49"/>
      <c r="J74" s="106"/>
    </row>
    <row r="75" spans="1:10" ht="20.100000000000001" customHeight="1">
      <c r="A75" s="46"/>
      <c r="B75" s="49"/>
      <c r="C75" s="47"/>
      <c r="D75" s="114" t="s">
        <v>1348</v>
      </c>
      <c r="E75" s="142" t="s">
        <v>1454</v>
      </c>
      <c r="F75" s="122">
        <v>1</v>
      </c>
      <c r="G75" s="121" t="s">
        <v>1346</v>
      </c>
      <c r="H75" s="10" t="s">
        <v>1809</v>
      </c>
      <c r="I75" s="49"/>
      <c r="J75" s="106"/>
    </row>
    <row r="76" spans="1:10" ht="20.100000000000001" customHeight="1">
      <c r="A76" s="46"/>
      <c r="B76" s="49"/>
      <c r="C76" s="47"/>
      <c r="D76" s="114" t="s">
        <v>1350</v>
      </c>
      <c r="E76" s="142" t="s">
        <v>1728</v>
      </c>
      <c r="F76" s="122">
        <v>169.2</v>
      </c>
      <c r="G76" s="121" t="s">
        <v>1342</v>
      </c>
      <c r="H76" s="10" t="s">
        <v>1809</v>
      </c>
      <c r="I76" s="49"/>
      <c r="J76" s="106"/>
    </row>
    <row r="77" spans="1:10" ht="20.100000000000001" customHeight="1">
      <c r="A77" s="46"/>
      <c r="B77" s="49"/>
      <c r="C77" s="47"/>
      <c r="D77" s="114" t="s">
        <v>1455</v>
      </c>
      <c r="E77" s="142" t="s">
        <v>1729</v>
      </c>
      <c r="F77" s="122">
        <v>12</v>
      </c>
      <c r="G77" s="121" t="s">
        <v>1346</v>
      </c>
      <c r="H77" s="10" t="s">
        <v>1809</v>
      </c>
      <c r="I77" s="49"/>
      <c r="J77" s="106"/>
    </row>
    <row r="78" spans="1:10" ht="20.100000000000001" customHeight="1">
      <c r="A78" s="46"/>
      <c r="B78" s="49"/>
      <c r="C78" s="47"/>
      <c r="D78" s="114" t="s">
        <v>1456</v>
      </c>
      <c r="E78" s="142">
        <v>1</v>
      </c>
      <c r="F78" s="122">
        <v>1</v>
      </c>
      <c r="G78" s="121" t="s">
        <v>1346</v>
      </c>
      <c r="H78" s="10" t="s">
        <v>1809</v>
      </c>
      <c r="I78" s="49"/>
      <c r="J78" s="106"/>
    </row>
    <row r="79" spans="1:10" ht="20.100000000000001" customHeight="1">
      <c r="A79" s="46"/>
      <c r="B79" s="49"/>
      <c r="C79" s="47"/>
      <c r="D79" s="114" t="s">
        <v>1457</v>
      </c>
      <c r="E79" s="142"/>
      <c r="F79" s="122">
        <v>1</v>
      </c>
      <c r="G79" s="121" t="s">
        <v>1346</v>
      </c>
      <c r="H79" s="10" t="s">
        <v>1809</v>
      </c>
      <c r="I79" s="49"/>
      <c r="J79" s="106"/>
    </row>
    <row r="80" spans="1:10" ht="20.100000000000001" customHeight="1">
      <c r="A80" s="46"/>
      <c r="B80" s="49"/>
      <c r="C80" s="47"/>
      <c r="D80" s="114" t="s">
        <v>1450</v>
      </c>
      <c r="E80" s="142" t="s">
        <v>1079</v>
      </c>
      <c r="F80" s="122">
        <v>1</v>
      </c>
      <c r="G80" s="121" t="s">
        <v>1346</v>
      </c>
      <c r="H80" s="10" t="s">
        <v>1809</v>
      </c>
      <c r="I80" s="49"/>
      <c r="J80" s="106"/>
    </row>
    <row r="81" spans="1:11" ht="20.100000000000001" customHeight="1">
      <c r="A81" s="46"/>
      <c r="B81" s="49"/>
      <c r="C81" s="47"/>
      <c r="D81" s="114" t="s">
        <v>1351</v>
      </c>
      <c r="E81" s="142" t="s">
        <v>1347</v>
      </c>
      <c r="F81" s="122">
        <v>680</v>
      </c>
      <c r="G81" s="121" t="s">
        <v>1342</v>
      </c>
      <c r="H81" s="10" t="s">
        <v>1809</v>
      </c>
      <c r="I81" s="49"/>
      <c r="J81" s="106"/>
    </row>
    <row r="82" spans="1:11" ht="20.100000000000001" customHeight="1">
      <c r="A82" s="46"/>
      <c r="B82" s="49"/>
      <c r="C82" s="47"/>
      <c r="D82" s="114" t="s">
        <v>1352</v>
      </c>
      <c r="E82" s="142" t="s">
        <v>1532</v>
      </c>
      <c r="F82" s="122">
        <v>2</v>
      </c>
      <c r="G82" s="121" t="s">
        <v>1346</v>
      </c>
      <c r="H82" s="10" t="s">
        <v>1809</v>
      </c>
      <c r="I82" s="49"/>
      <c r="J82" s="106"/>
    </row>
    <row r="83" spans="1:11" ht="20.100000000000001" customHeight="1">
      <c r="A83" s="46"/>
      <c r="B83" s="49"/>
      <c r="C83" s="47"/>
      <c r="D83" s="114" t="s">
        <v>1403</v>
      </c>
      <c r="E83" s="142" t="s">
        <v>1079</v>
      </c>
      <c r="F83" s="122">
        <v>1</v>
      </c>
      <c r="G83" s="121" t="s">
        <v>275</v>
      </c>
      <c r="H83" s="10" t="s">
        <v>1809</v>
      </c>
      <c r="I83" s="49"/>
      <c r="J83" s="106"/>
    </row>
    <row r="84" spans="1:11" ht="20.100000000000001" customHeight="1">
      <c r="A84" s="46"/>
      <c r="B84" s="49"/>
      <c r="C84" s="47"/>
      <c r="D84" s="114" t="s">
        <v>1533</v>
      </c>
      <c r="E84" s="142" t="s">
        <v>1730</v>
      </c>
      <c r="F84" s="122">
        <v>1</v>
      </c>
      <c r="G84" s="121" t="s">
        <v>1458</v>
      </c>
      <c r="H84" s="10" t="s">
        <v>1809</v>
      </c>
      <c r="I84" s="49"/>
      <c r="J84" s="106"/>
    </row>
    <row r="85" spans="1:11" ht="20.100000000000001" customHeight="1">
      <c r="A85" s="46"/>
      <c r="B85" s="49"/>
      <c r="C85" s="47"/>
      <c r="D85" s="114" t="s">
        <v>1459</v>
      </c>
      <c r="E85" s="142" t="s">
        <v>1524</v>
      </c>
      <c r="F85" s="122">
        <v>4</v>
      </c>
      <c r="G85" s="121" t="s">
        <v>275</v>
      </c>
      <c r="H85" s="10" t="s">
        <v>1809</v>
      </c>
      <c r="I85" s="49"/>
      <c r="J85" s="106"/>
    </row>
    <row r="86" spans="1:11" ht="20.100000000000001" customHeight="1">
      <c r="A86" s="46"/>
      <c r="B86" s="49"/>
      <c r="C86" s="47"/>
      <c r="D86" s="114" t="s">
        <v>1356</v>
      </c>
      <c r="E86" s="142" t="s">
        <v>1422</v>
      </c>
      <c r="F86" s="122">
        <v>2</v>
      </c>
      <c r="G86" s="121" t="s">
        <v>275</v>
      </c>
      <c r="H86" s="10" t="s">
        <v>1809</v>
      </c>
      <c r="I86" s="49"/>
      <c r="J86" s="106"/>
    </row>
    <row r="87" spans="1:11" ht="20.100000000000001" customHeight="1">
      <c r="A87" s="46"/>
      <c r="B87" s="49"/>
      <c r="C87" s="47"/>
      <c r="D87" s="114" t="s">
        <v>1460</v>
      </c>
      <c r="E87" s="142" t="s">
        <v>1422</v>
      </c>
      <c r="F87" s="122">
        <v>2</v>
      </c>
      <c r="G87" s="121" t="s">
        <v>275</v>
      </c>
      <c r="H87" s="10" t="s">
        <v>1809</v>
      </c>
      <c r="I87" s="49"/>
      <c r="J87" s="106"/>
    </row>
    <row r="88" spans="1:11" ht="20.100000000000001" customHeight="1">
      <c r="A88" s="46"/>
      <c r="B88" s="49"/>
      <c r="C88" s="47"/>
      <c r="D88" s="114" t="s">
        <v>1387</v>
      </c>
      <c r="E88" s="142" t="s">
        <v>1079</v>
      </c>
      <c r="F88" s="122">
        <v>20</v>
      </c>
      <c r="G88" s="121" t="s">
        <v>275</v>
      </c>
      <c r="H88" s="10" t="s">
        <v>1809</v>
      </c>
      <c r="I88" s="49"/>
      <c r="J88" s="106"/>
    </row>
    <row r="89" spans="1:11" ht="20.100000000000001" customHeight="1">
      <c r="A89" s="46"/>
      <c r="B89" s="49"/>
      <c r="C89" s="47"/>
      <c r="D89" s="114" t="s">
        <v>1403</v>
      </c>
      <c r="E89" s="142" t="s">
        <v>1423</v>
      </c>
      <c r="F89" s="122">
        <v>3</v>
      </c>
      <c r="G89" s="121" t="s">
        <v>275</v>
      </c>
      <c r="H89" s="10" t="s">
        <v>1809</v>
      </c>
      <c r="I89" s="49"/>
      <c r="J89" s="106"/>
    </row>
    <row r="90" spans="1:11" ht="20.100000000000001" customHeight="1">
      <c r="A90" s="46"/>
      <c r="B90" s="49"/>
      <c r="C90" s="47"/>
      <c r="D90" s="114" t="s">
        <v>1387</v>
      </c>
      <c r="E90" s="142" t="s">
        <v>1731</v>
      </c>
      <c r="F90" s="122">
        <v>2</v>
      </c>
      <c r="G90" s="121" t="s">
        <v>275</v>
      </c>
      <c r="H90" s="10" t="s">
        <v>1809</v>
      </c>
      <c r="I90" s="49"/>
      <c r="J90" s="106"/>
    </row>
    <row r="91" spans="1:11" ht="20.100000000000001" customHeight="1">
      <c r="A91" s="46"/>
      <c r="B91" s="49"/>
      <c r="C91" s="47"/>
      <c r="D91" s="114" t="s">
        <v>1461</v>
      </c>
      <c r="E91" s="142" t="s">
        <v>1079</v>
      </c>
      <c r="F91" s="122">
        <v>12</v>
      </c>
      <c r="G91" s="121" t="s">
        <v>275</v>
      </c>
      <c r="H91" s="10" t="s">
        <v>1809</v>
      </c>
      <c r="I91" s="49"/>
      <c r="J91" s="106"/>
    </row>
    <row r="92" spans="1:11" ht="20.100000000000001" customHeight="1">
      <c r="A92" s="46"/>
      <c r="B92" s="49"/>
      <c r="C92" s="47"/>
      <c r="D92" s="114" t="s">
        <v>1460</v>
      </c>
      <c r="E92" s="142" t="s">
        <v>1079</v>
      </c>
      <c r="F92" s="122">
        <v>2</v>
      </c>
      <c r="G92" s="121" t="s">
        <v>275</v>
      </c>
      <c r="H92" s="10" t="s">
        <v>1809</v>
      </c>
      <c r="I92" s="49"/>
      <c r="J92" s="106"/>
    </row>
    <row r="93" spans="1:11" ht="20.100000000000001" customHeight="1">
      <c r="A93" s="46"/>
      <c r="B93" s="49"/>
      <c r="C93" s="47"/>
      <c r="D93" s="114" t="s">
        <v>1462</v>
      </c>
      <c r="E93" s="142" t="s">
        <v>1079</v>
      </c>
      <c r="F93" s="122">
        <v>1</v>
      </c>
      <c r="G93" s="121" t="s">
        <v>1776</v>
      </c>
      <c r="H93" s="10" t="s">
        <v>1809</v>
      </c>
      <c r="I93" s="49"/>
      <c r="J93" s="106"/>
    </row>
    <row r="94" spans="1:11" ht="20.100000000000001" customHeight="1">
      <c r="A94" s="46"/>
      <c r="B94" s="49"/>
      <c r="C94" s="47"/>
      <c r="D94" s="114" t="s">
        <v>1387</v>
      </c>
      <c r="E94" s="142" t="s">
        <v>1079</v>
      </c>
      <c r="F94" s="122">
        <v>10</v>
      </c>
      <c r="G94" s="121" t="s">
        <v>275</v>
      </c>
      <c r="H94" s="10" t="s">
        <v>1809</v>
      </c>
      <c r="I94" s="49"/>
      <c r="J94" s="106"/>
    </row>
    <row r="95" spans="1:11" ht="20.100000000000001" customHeight="1">
      <c r="A95" s="46"/>
      <c r="B95" s="49"/>
      <c r="C95" s="47"/>
      <c r="D95" s="114" t="s">
        <v>1403</v>
      </c>
      <c r="E95" s="142"/>
      <c r="F95" s="122">
        <v>1</v>
      </c>
      <c r="G95" s="121" t="s">
        <v>275</v>
      </c>
      <c r="H95" s="10" t="s">
        <v>1809</v>
      </c>
      <c r="I95" s="49"/>
      <c r="J95" s="106"/>
    </row>
    <row r="96" spans="1:11" ht="27" customHeight="1">
      <c r="A96" s="102">
        <v>16</v>
      </c>
      <c r="B96" s="71" t="s">
        <v>470</v>
      </c>
      <c r="C96" s="101" t="s">
        <v>1463</v>
      </c>
      <c r="D96" s="120" t="s">
        <v>1406</v>
      </c>
      <c r="E96" s="141" t="s">
        <v>1537</v>
      </c>
      <c r="F96" s="124">
        <v>1</v>
      </c>
      <c r="G96" s="125" t="s">
        <v>1346</v>
      </c>
      <c r="H96" s="133" t="s">
        <v>1810</v>
      </c>
      <c r="I96" s="71" t="s">
        <v>1860</v>
      </c>
      <c r="J96" s="105"/>
      <c r="K96" s="195"/>
    </row>
    <row r="97" spans="1:11" ht="20.100000000000001" customHeight="1">
      <c r="A97" s="46"/>
      <c r="B97" s="49"/>
      <c r="C97" s="47"/>
      <c r="D97" s="114" t="s">
        <v>1732</v>
      </c>
      <c r="E97" s="142" t="s">
        <v>1499</v>
      </c>
      <c r="F97" s="122">
        <v>6</v>
      </c>
      <c r="G97" s="121" t="s">
        <v>275</v>
      </c>
      <c r="H97" s="133" t="s">
        <v>1810</v>
      </c>
      <c r="I97" s="49"/>
      <c r="J97" s="106"/>
      <c r="K97" s="195"/>
    </row>
    <row r="98" spans="1:11" ht="20.100000000000001" customHeight="1">
      <c r="A98" s="46"/>
      <c r="B98" s="49"/>
      <c r="C98" s="47"/>
      <c r="D98" s="114" t="s">
        <v>1525</v>
      </c>
      <c r="E98" s="142" t="s">
        <v>1374</v>
      </c>
      <c r="F98" s="122">
        <v>3</v>
      </c>
      <c r="G98" s="121" t="s">
        <v>275</v>
      </c>
      <c r="H98" s="133" t="s">
        <v>1810</v>
      </c>
      <c r="I98" s="49"/>
      <c r="J98" s="106"/>
      <c r="K98" s="195"/>
    </row>
    <row r="99" spans="1:11" ht="28.5" customHeight="1">
      <c r="A99" s="46">
        <v>17</v>
      </c>
      <c r="B99" s="49" t="s">
        <v>146</v>
      </c>
      <c r="C99" s="47" t="s">
        <v>1464</v>
      </c>
      <c r="D99" s="114" t="s">
        <v>1465</v>
      </c>
      <c r="E99" s="142" t="s">
        <v>1466</v>
      </c>
      <c r="F99" s="122">
        <v>303</v>
      </c>
      <c r="G99" s="121" t="s">
        <v>275</v>
      </c>
      <c r="H99" s="9" t="s">
        <v>1811</v>
      </c>
      <c r="I99" s="222" t="s">
        <v>1853</v>
      </c>
      <c r="J99" s="106"/>
      <c r="K99" s="195"/>
    </row>
    <row r="100" spans="1:11" ht="26.25" customHeight="1">
      <c r="A100" s="102">
        <v>18</v>
      </c>
      <c r="B100" s="71" t="s">
        <v>146</v>
      </c>
      <c r="C100" s="101" t="s">
        <v>1538</v>
      </c>
      <c r="D100" s="114" t="s">
        <v>1539</v>
      </c>
      <c r="E100" s="142" t="s">
        <v>1540</v>
      </c>
      <c r="F100" s="122">
        <v>3</v>
      </c>
      <c r="G100" s="121" t="s">
        <v>1346</v>
      </c>
      <c r="H100" s="138" t="s">
        <v>1812</v>
      </c>
      <c r="I100" s="71" t="s">
        <v>1816</v>
      </c>
      <c r="J100" s="105"/>
      <c r="K100" s="195"/>
    </row>
    <row r="101" spans="1:11" ht="20.100000000000001" customHeight="1">
      <c r="A101" s="46"/>
      <c r="B101" s="49"/>
      <c r="C101" s="47"/>
      <c r="D101" s="114" t="s">
        <v>1341</v>
      </c>
      <c r="E101" s="142" t="s">
        <v>1541</v>
      </c>
      <c r="F101" s="122">
        <v>1</v>
      </c>
      <c r="G101" s="121" t="s">
        <v>1346</v>
      </c>
      <c r="H101" s="138" t="s">
        <v>1812</v>
      </c>
      <c r="I101" s="49"/>
      <c r="J101" s="106"/>
      <c r="K101" s="195"/>
    </row>
    <row r="102" spans="1:11" ht="23.25" customHeight="1">
      <c r="A102" s="46">
        <v>19</v>
      </c>
      <c r="B102" s="49" t="s">
        <v>146</v>
      </c>
      <c r="C102" s="47" t="s">
        <v>1468</v>
      </c>
      <c r="D102" s="114" t="s">
        <v>1469</v>
      </c>
      <c r="E102" s="142" t="s">
        <v>1733</v>
      </c>
      <c r="F102" s="122">
        <v>162.75</v>
      </c>
      <c r="G102" s="121" t="s">
        <v>1342</v>
      </c>
      <c r="H102" s="22" t="s">
        <v>1813</v>
      </c>
      <c r="I102" s="123" t="s">
        <v>1815</v>
      </c>
      <c r="J102" s="106"/>
    </row>
    <row r="103" spans="1:11" ht="20.100000000000001" customHeight="1">
      <c r="A103" s="46"/>
      <c r="B103" s="49"/>
      <c r="C103" s="47"/>
      <c r="D103" s="114" t="s">
        <v>1410</v>
      </c>
      <c r="E103" s="142" t="s">
        <v>1735</v>
      </c>
      <c r="F103" s="122">
        <v>11.2</v>
      </c>
      <c r="G103" s="121" t="s">
        <v>1342</v>
      </c>
      <c r="H103" s="22" t="s">
        <v>1813</v>
      </c>
      <c r="I103" s="49"/>
      <c r="J103" s="106"/>
    </row>
    <row r="104" spans="1:11" ht="20.100000000000001" customHeight="1">
      <c r="A104" s="46"/>
      <c r="B104" s="49"/>
      <c r="C104" s="47"/>
      <c r="D104" s="114" t="s">
        <v>1345</v>
      </c>
      <c r="E104" s="142" t="s">
        <v>1470</v>
      </c>
      <c r="F104" s="122">
        <v>53.76</v>
      </c>
      <c r="G104" s="121" t="s">
        <v>1342</v>
      </c>
      <c r="H104" s="22" t="s">
        <v>1813</v>
      </c>
      <c r="I104" s="49"/>
      <c r="J104" s="106"/>
    </row>
    <row r="105" spans="1:11" ht="20.100000000000001" customHeight="1">
      <c r="A105" s="46"/>
      <c r="B105" s="49"/>
      <c r="C105" s="47"/>
      <c r="D105" s="114" t="s">
        <v>1737</v>
      </c>
      <c r="E105" s="142" t="s">
        <v>1736</v>
      </c>
      <c r="F105" s="122">
        <v>45.6</v>
      </c>
      <c r="G105" s="121" t="s">
        <v>1342</v>
      </c>
      <c r="H105" s="22" t="s">
        <v>1813</v>
      </c>
      <c r="I105" s="49"/>
      <c r="J105" s="106"/>
    </row>
    <row r="106" spans="1:11" ht="20.100000000000001" customHeight="1">
      <c r="A106" s="46"/>
      <c r="B106" s="49"/>
      <c r="C106" s="47"/>
      <c r="D106" s="114" t="s">
        <v>1471</v>
      </c>
      <c r="E106" s="142" t="s">
        <v>1738</v>
      </c>
      <c r="F106" s="122">
        <v>10</v>
      </c>
      <c r="G106" s="121" t="s">
        <v>1342</v>
      </c>
      <c r="H106" s="22" t="s">
        <v>1813</v>
      </c>
      <c r="I106" s="113"/>
      <c r="J106" s="106"/>
    </row>
    <row r="107" spans="1:11" ht="20.100000000000001" customHeight="1">
      <c r="A107" s="46"/>
      <c r="B107" s="49"/>
      <c r="C107" s="47"/>
      <c r="D107" s="114" t="s">
        <v>1394</v>
      </c>
      <c r="E107" s="142" t="s">
        <v>1740</v>
      </c>
      <c r="F107" s="122">
        <v>13.64</v>
      </c>
      <c r="G107" s="121" t="s">
        <v>1734</v>
      </c>
      <c r="H107" s="22" t="s">
        <v>1813</v>
      </c>
      <c r="I107" s="49"/>
      <c r="J107" s="106"/>
    </row>
    <row r="108" spans="1:11" ht="20.100000000000001" customHeight="1">
      <c r="A108" s="46"/>
      <c r="B108" s="49"/>
      <c r="C108" s="72"/>
      <c r="D108" s="114" t="s">
        <v>1394</v>
      </c>
      <c r="E108" s="142" t="s">
        <v>1741</v>
      </c>
      <c r="F108" s="122">
        <v>18</v>
      </c>
      <c r="G108" s="121" t="s">
        <v>1342</v>
      </c>
      <c r="H108" s="22" t="s">
        <v>1813</v>
      </c>
      <c r="I108" s="49"/>
      <c r="J108" s="106"/>
    </row>
    <row r="109" spans="1:11" ht="20.100000000000001" customHeight="1">
      <c r="A109" s="46"/>
      <c r="B109" s="49"/>
      <c r="C109" s="47"/>
      <c r="D109" s="114" t="s">
        <v>1393</v>
      </c>
      <c r="E109" s="142" t="s">
        <v>1742</v>
      </c>
      <c r="F109" s="122">
        <v>26.040000000000003</v>
      </c>
      <c r="G109" s="121" t="s">
        <v>1342</v>
      </c>
      <c r="H109" s="22" t="s">
        <v>1813</v>
      </c>
      <c r="I109" s="49"/>
      <c r="J109" s="106"/>
    </row>
    <row r="110" spans="1:11" ht="20.100000000000001" customHeight="1">
      <c r="A110" s="46"/>
      <c r="B110" s="49"/>
      <c r="C110" s="47"/>
      <c r="D110" s="114" t="s">
        <v>1393</v>
      </c>
      <c r="E110" s="142" t="s">
        <v>1743</v>
      </c>
      <c r="F110" s="122">
        <v>11.04</v>
      </c>
      <c r="G110" s="121" t="s">
        <v>1342</v>
      </c>
      <c r="H110" s="22" t="s">
        <v>1813</v>
      </c>
      <c r="I110" s="49"/>
      <c r="J110" s="106"/>
    </row>
    <row r="111" spans="1:11" ht="20.100000000000001" customHeight="1">
      <c r="A111" s="46"/>
      <c r="B111" s="49"/>
      <c r="C111" s="47"/>
      <c r="D111" s="114" t="s">
        <v>1394</v>
      </c>
      <c r="E111" s="142" t="s">
        <v>1739</v>
      </c>
      <c r="F111" s="122">
        <v>18</v>
      </c>
      <c r="G111" s="121" t="s">
        <v>1342</v>
      </c>
      <c r="H111" s="22" t="s">
        <v>1813</v>
      </c>
      <c r="I111" s="49"/>
      <c r="J111" s="106"/>
    </row>
    <row r="112" spans="1:11" ht="20.100000000000001" customHeight="1">
      <c r="A112" s="46"/>
      <c r="B112" s="49"/>
      <c r="C112" s="47"/>
      <c r="D112" s="114" t="s">
        <v>1345</v>
      </c>
      <c r="E112" s="142" t="s">
        <v>1745</v>
      </c>
      <c r="F112" s="122">
        <v>13.5</v>
      </c>
      <c r="G112" s="121" t="s">
        <v>1342</v>
      </c>
      <c r="H112" s="22" t="s">
        <v>1813</v>
      </c>
      <c r="I112" s="49"/>
      <c r="J112" s="106"/>
    </row>
    <row r="113" spans="1:10" ht="20.100000000000001" customHeight="1">
      <c r="A113" s="46"/>
      <c r="B113" s="49"/>
      <c r="C113" s="47"/>
      <c r="D113" s="114" t="s">
        <v>1417</v>
      </c>
      <c r="E113" s="142" t="s">
        <v>1744</v>
      </c>
      <c r="F113" s="122">
        <v>1</v>
      </c>
      <c r="G113" s="121" t="s">
        <v>1346</v>
      </c>
      <c r="H113" s="22" t="s">
        <v>1813</v>
      </c>
      <c r="I113" s="49"/>
      <c r="J113" s="106"/>
    </row>
    <row r="114" spans="1:10" ht="20.100000000000001" customHeight="1">
      <c r="A114" s="46"/>
      <c r="B114" s="49"/>
      <c r="C114" s="47"/>
      <c r="D114" s="114" t="s">
        <v>1472</v>
      </c>
      <c r="E114" s="142" t="s">
        <v>1746</v>
      </c>
      <c r="F114" s="122">
        <v>1</v>
      </c>
      <c r="G114" s="121" t="s">
        <v>1346</v>
      </c>
      <c r="H114" s="22" t="s">
        <v>1813</v>
      </c>
      <c r="I114" s="49"/>
      <c r="J114" s="106"/>
    </row>
    <row r="115" spans="1:10" ht="20.100000000000001" customHeight="1">
      <c r="A115" s="46"/>
      <c r="B115" s="49"/>
      <c r="C115" s="47"/>
      <c r="D115" s="114" t="s">
        <v>1397</v>
      </c>
      <c r="E115" s="142" t="s">
        <v>1079</v>
      </c>
      <c r="F115" s="122">
        <v>1</v>
      </c>
      <c r="G115" s="121" t="s">
        <v>1346</v>
      </c>
      <c r="H115" s="22" t="s">
        <v>1813</v>
      </c>
      <c r="I115" s="49"/>
      <c r="J115" s="106"/>
    </row>
    <row r="116" spans="1:10" ht="20.100000000000001" customHeight="1">
      <c r="A116" s="46"/>
      <c r="B116" s="49"/>
      <c r="C116" s="47"/>
      <c r="D116" s="114" t="s">
        <v>1473</v>
      </c>
      <c r="E116" s="142" t="s">
        <v>1079</v>
      </c>
      <c r="F116" s="122">
        <v>1</v>
      </c>
      <c r="G116" s="121" t="s">
        <v>1346</v>
      </c>
      <c r="H116" s="22" t="s">
        <v>1813</v>
      </c>
      <c r="I116" s="49"/>
      <c r="J116" s="106"/>
    </row>
    <row r="117" spans="1:10" ht="20.100000000000001" customHeight="1">
      <c r="A117" s="46"/>
      <c r="B117" s="49"/>
      <c r="C117" s="47"/>
      <c r="D117" s="114" t="s">
        <v>1474</v>
      </c>
      <c r="E117" s="142" t="s">
        <v>1079</v>
      </c>
      <c r="F117" s="122">
        <v>2</v>
      </c>
      <c r="G117" s="121" t="s">
        <v>1346</v>
      </c>
      <c r="H117" s="22" t="s">
        <v>1813</v>
      </c>
      <c r="I117" s="49"/>
      <c r="J117" s="106"/>
    </row>
    <row r="118" spans="1:10" ht="20.100000000000001" customHeight="1">
      <c r="A118" s="46"/>
      <c r="B118" s="49"/>
      <c r="C118" s="47"/>
      <c r="D118" s="114" t="s">
        <v>1395</v>
      </c>
      <c r="E118" s="142" t="s">
        <v>1747</v>
      </c>
      <c r="F118" s="122">
        <v>4</v>
      </c>
      <c r="G118" s="121" t="s">
        <v>1346</v>
      </c>
      <c r="H118" s="22" t="s">
        <v>1813</v>
      </c>
      <c r="I118" s="49"/>
      <c r="J118" s="106"/>
    </row>
    <row r="119" spans="1:10" ht="20.100000000000001" customHeight="1">
      <c r="A119" s="46"/>
      <c r="B119" s="49"/>
      <c r="C119" s="47"/>
      <c r="D119" s="114" t="s">
        <v>1748</v>
      </c>
      <c r="E119" s="142" t="s">
        <v>1475</v>
      </c>
      <c r="F119" s="122">
        <v>1</v>
      </c>
      <c r="G119" s="121" t="s">
        <v>1346</v>
      </c>
      <c r="H119" s="22" t="s">
        <v>1813</v>
      </c>
      <c r="I119" s="49"/>
      <c r="J119" s="106"/>
    </row>
    <row r="120" spans="1:10" ht="20.100000000000001" customHeight="1">
      <c r="A120" s="46"/>
      <c r="B120" s="49"/>
      <c r="C120" s="47"/>
      <c r="D120" s="114" t="s">
        <v>1393</v>
      </c>
      <c r="E120" s="142" t="s">
        <v>1749</v>
      </c>
      <c r="F120" s="122">
        <v>1</v>
      </c>
      <c r="G120" s="121" t="s">
        <v>1346</v>
      </c>
      <c r="H120" s="22" t="s">
        <v>1813</v>
      </c>
      <c r="I120" s="49"/>
      <c r="J120" s="106"/>
    </row>
    <row r="121" spans="1:10" ht="20.100000000000001" customHeight="1">
      <c r="A121" s="46"/>
      <c r="B121" s="49"/>
      <c r="C121" s="47"/>
      <c r="D121" s="114" t="s">
        <v>1750</v>
      </c>
      <c r="E121" s="142" t="s">
        <v>1079</v>
      </c>
      <c r="F121" s="122">
        <v>1</v>
      </c>
      <c r="G121" s="121" t="s">
        <v>1346</v>
      </c>
      <c r="H121" s="22" t="s">
        <v>1813</v>
      </c>
      <c r="I121" s="49"/>
      <c r="J121" s="106"/>
    </row>
    <row r="122" spans="1:10" ht="20.100000000000001" customHeight="1">
      <c r="A122" s="46"/>
      <c r="B122" s="49"/>
      <c r="C122" s="47"/>
      <c r="D122" s="114" t="s">
        <v>1476</v>
      </c>
      <c r="E122" s="142" t="s">
        <v>1751</v>
      </c>
      <c r="F122" s="122">
        <v>1</v>
      </c>
      <c r="G122" s="121" t="s">
        <v>1346</v>
      </c>
      <c r="H122" s="22" t="s">
        <v>1813</v>
      </c>
      <c r="I122" s="49"/>
      <c r="J122" s="106"/>
    </row>
    <row r="123" spans="1:10" ht="20.100000000000001" customHeight="1">
      <c r="A123" s="46"/>
      <c r="B123" s="49"/>
      <c r="C123" s="47"/>
      <c r="D123" s="114" t="s">
        <v>1477</v>
      </c>
      <c r="E123" s="142" t="s">
        <v>1752</v>
      </c>
      <c r="F123" s="122">
        <v>1</v>
      </c>
      <c r="G123" s="121" t="s">
        <v>1346</v>
      </c>
      <c r="H123" s="22" t="s">
        <v>1813</v>
      </c>
      <c r="I123" s="49"/>
      <c r="J123" s="106"/>
    </row>
    <row r="124" spans="1:10" ht="20.100000000000001" customHeight="1">
      <c r="A124" s="46"/>
      <c r="B124" s="49"/>
      <c r="C124" s="47"/>
      <c r="D124" s="114" t="s">
        <v>1478</v>
      </c>
      <c r="E124" s="142" t="s">
        <v>1753</v>
      </c>
      <c r="F124" s="122">
        <v>1</v>
      </c>
      <c r="G124" s="121" t="s">
        <v>1346</v>
      </c>
      <c r="H124" s="22" t="s">
        <v>1813</v>
      </c>
      <c r="I124" s="49"/>
      <c r="J124" s="106"/>
    </row>
    <row r="125" spans="1:10" ht="20.100000000000001" customHeight="1">
      <c r="A125" s="46"/>
      <c r="B125" s="49"/>
      <c r="C125" s="47"/>
      <c r="D125" s="114" t="s">
        <v>1479</v>
      </c>
      <c r="E125" s="142" t="s">
        <v>1754</v>
      </c>
      <c r="F125" s="122">
        <v>1</v>
      </c>
      <c r="G125" s="121" t="s">
        <v>1346</v>
      </c>
      <c r="H125" s="22" t="s">
        <v>1813</v>
      </c>
      <c r="I125" s="49"/>
      <c r="J125" s="106"/>
    </row>
    <row r="126" spans="1:10" ht="20.100000000000001" customHeight="1">
      <c r="A126" s="46"/>
      <c r="B126" s="49"/>
      <c r="C126" s="47"/>
      <c r="D126" s="114" t="s">
        <v>1349</v>
      </c>
      <c r="E126" s="142" t="s">
        <v>1755</v>
      </c>
      <c r="F126" s="122">
        <v>1</v>
      </c>
      <c r="G126" s="121" t="s">
        <v>1346</v>
      </c>
      <c r="H126" s="22" t="s">
        <v>1813</v>
      </c>
      <c r="I126" s="49"/>
      <c r="J126" s="106"/>
    </row>
    <row r="127" spans="1:10" ht="20.100000000000001" customHeight="1">
      <c r="A127" s="46"/>
      <c r="B127" s="49"/>
      <c r="C127" s="47"/>
      <c r="D127" s="114" t="s">
        <v>1397</v>
      </c>
      <c r="E127" s="142" t="s">
        <v>1079</v>
      </c>
      <c r="F127" s="122">
        <v>1</v>
      </c>
      <c r="G127" s="121" t="s">
        <v>1346</v>
      </c>
      <c r="H127" s="22" t="s">
        <v>1813</v>
      </c>
      <c r="I127" s="49"/>
      <c r="J127" s="106"/>
    </row>
    <row r="128" spans="1:10" ht="20.100000000000001" customHeight="1">
      <c r="A128" s="46"/>
      <c r="B128" s="49"/>
      <c r="C128" s="47"/>
      <c r="D128" s="114" t="s">
        <v>1480</v>
      </c>
      <c r="E128" s="142" t="s">
        <v>1079</v>
      </c>
      <c r="F128" s="122">
        <v>2</v>
      </c>
      <c r="G128" s="121" t="s">
        <v>1346</v>
      </c>
      <c r="H128" s="22" t="s">
        <v>1813</v>
      </c>
      <c r="I128" s="49"/>
      <c r="J128" s="106"/>
    </row>
    <row r="129" spans="1:10" ht="20.100000000000001" customHeight="1">
      <c r="A129" s="46"/>
      <c r="B129" s="49"/>
      <c r="C129" s="47"/>
      <c r="D129" s="114" t="s">
        <v>1481</v>
      </c>
      <c r="E129" s="142" t="s">
        <v>1079</v>
      </c>
      <c r="F129" s="122">
        <v>3</v>
      </c>
      <c r="G129" s="121" t="s">
        <v>1346</v>
      </c>
      <c r="H129" s="22" t="s">
        <v>1813</v>
      </c>
      <c r="I129" s="49"/>
      <c r="J129" s="106"/>
    </row>
    <row r="130" spans="1:10" ht="20.100000000000001" customHeight="1">
      <c r="A130" s="46"/>
      <c r="B130" s="49"/>
      <c r="C130" s="47"/>
      <c r="D130" s="114" t="s">
        <v>1395</v>
      </c>
      <c r="E130" s="142" t="s">
        <v>1079</v>
      </c>
      <c r="F130" s="122">
        <v>2</v>
      </c>
      <c r="G130" s="121" t="s">
        <v>1346</v>
      </c>
      <c r="H130" s="22" t="s">
        <v>1813</v>
      </c>
      <c r="I130" s="49"/>
      <c r="J130" s="106"/>
    </row>
    <row r="131" spans="1:10" ht="20.100000000000001" customHeight="1">
      <c r="A131" s="46"/>
      <c r="B131" s="49"/>
      <c r="C131" s="47"/>
      <c r="D131" s="114" t="s">
        <v>1351</v>
      </c>
      <c r="E131" s="142" t="s">
        <v>1482</v>
      </c>
      <c r="F131" s="122">
        <v>360</v>
      </c>
      <c r="G131" s="121" t="s">
        <v>1342</v>
      </c>
      <c r="H131" s="22" t="s">
        <v>1813</v>
      </c>
      <c r="I131" s="49"/>
      <c r="J131" s="106"/>
    </row>
    <row r="132" spans="1:10" ht="20.100000000000001" customHeight="1">
      <c r="A132" s="46"/>
      <c r="B132" s="49"/>
      <c r="C132" s="47"/>
      <c r="D132" s="114" t="s">
        <v>1483</v>
      </c>
      <c r="E132" s="142" t="s">
        <v>1756</v>
      </c>
      <c r="F132" s="122">
        <v>1</v>
      </c>
      <c r="G132" s="121" t="s">
        <v>275</v>
      </c>
      <c r="H132" s="22" t="s">
        <v>1813</v>
      </c>
      <c r="I132" s="49"/>
      <c r="J132" s="106"/>
    </row>
    <row r="133" spans="1:10" ht="20.100000000000001" customHeight="1">
      <c r="A133" s="46"/>
      <c r="B133" s="49"/>
      <c r="C133" s="47"/>
      <c r="D133" s="114" t="s">
        <v>1757</v>
      </c>
      <c r="E133" s="142" t="s">
        <v>1758</v>
      </c>
      <c r="F133" s="122">
        <v>1</v>
      </c>
      <c r="G133" s="121" t="s">
        <v>275</v>
      </c>
      <c r="H133" s="22" t="s">
        <v>1813</v>
      </c>
      <c r="I133" s="49"/>
      <c r="J133" s="106"/>
    </row>
    <row r="134" spans="1:10" ht="20.100000000000001" customHeight="1">
      <c r="A134" s="46"/>
      <c r="B134" s="49"/>
      <c r="C134" s="47"/>
      <c r="D134" s="114" t="s">
        <v>1356</v>
      </c>
      <c r="E134" s="142" t="s">
        <v>1759</v>
      </c>
      <c r="F134" s="122">
        <v>1</v>
      </c>
      <c r="G134" s="121" t="s">
        <v>275</v>
      </c>
      <c r="H134" s="22" t="s">
        <v>1813</v>
      </c>
      <c r="I134" s="49"/>
      <c r="J134" s="106"/>
    </row>
    <row r="135" spans="1:10" ht="20.100000000000001" customHeight="1">
      <c r="A135" s="46"/>
      <c r="B135" s="49"/>
      <c r="C135" s="47"/>
      <c r="D135" s="114" t="s">
        <v>1461</v>
      </c>
      <c r="E135" s="142" t="s">
        <v>1760</v>
      </c>
      <c r="F135" s="122">
        <v>1</v>
      </c>
      <c r="G135" s="121" t="s">
        <v>275</v>
      </c>
      <c r="H135" s="22" t="s">
        <v>1813</v>
      </c>
      <c r="I135" s="49"/>
      <c r="J135" s="106"/>
    </row>
    <row r="136" spans="1:10" ht="20.100000000000001" customHeight="1">
      <c r="A136" s="46"/>
      <c r="B136" s="49"/>
      <c r="C136" s="47"/>
      <c r="D136" s="114" t="s">
        <v>1403</v>
      </c>
      <c r="E136" s="142" t="s">
        <v>1761</v>
      </c>
      <c r="F136" s="122">
        <v>1</v>
      </c>
      <c r="G136" s="121" t="s">
        <v>275</v>
      </c>
      <c r="H136" s="22" t="s">
        <v>1813</v>
      </c>
      <c r="I136" s="49"/>
      <c r="J136" s="106"/>
    </row>
    <row r="137" spans="1:10" ht="20.100000000000001" customHeight="1">
      <c r="A137" s="46"/>
      <c r="B137" s="49"/>
      <c r="C137" s="47"/>
      <c r="D137" s="114" t="s">
        <v>1484</v>
      </c>
      <c r="E137" s="142" t="s">
        <v>1485</v>
      </c>
      <c r="F137" s="122">
        <v>1</v>
      </c>
      <c r="G137" s="121" t="s">
        <v>275</v>
      </c>
      <c r="H137" s="22" t="s">
        <v>1813</v>
      </c>
      <c r="I137" s="49"/>
      <c r="J137" s="106"/>
    </row>
    <row r="138" spans="1:10" ht="20.100000000000001" customHeight="1">
      <c r="A138" s="46"/>
      <c r="B138" s="49"/>
      <c r="C138" s="47"/>
      <c r="D138" s="114" t="s">
        <v>1486</v>
      </c>
      <c r="E138" s="142" t="s">
        <v>1763</v>
      </c>
      <c r="F138" s="122">
        <v>2</v>
      </c>
      <c r="G138" s="121" t="s">
        <v>275</v>
      </c>
      <c r="H138" s="22" t="s">
        <v>1813</v>
      </c>
      <c r="I138" s="49"/>
      <c r="J138" s="106"/>
    </row>
    <row r="139" spans="1:10" ht="20.100000000000001" customHeight="1">
      <c r="A139" s="46"/>
      <c r="B139" s="49"/>
      <c r="C139" s="47"/>
      <c r="D139" s="114" t="s">
        <v>1487</v>
      </c>
      <c r="E139" s="142" t="s">
        <v>1764</v>
      </c>
      <c r="F139" s="122">
        <v>2</v>
      </c>
      <c r="G139" s="121" t="s">
        <v>275</v>
      </c>
      <c r="H139" s="22" t="s">
        <v>1813</v>
      </c>
      <c r="I139" s="49"/>
      <c r="J139" s="106"/>
    </row>
    <row r="140" spans="1:10" ht="20.100000000000001" customHeight="1">
      <c r="A140" s="46"/>
      <c r="B140" s="49"/>
      <c r="C140" s="47"/>
      <c r="D140" s="114" t="s">
        <v>1488</v>
      </c>
      <c r="E140" s="142" t="s">
        <v>1489</v>
      </c>
      <c r="F140" s="122">
        <v>1</v>
      </c>
      <c r="G140" s="121" t="s">
        <v>275</v>
      </c>
      <c r="H140" s="22" t="s">
        <v>1813</v>
      </c>
      <c r="I140" s="49"/>
      <c r="J140" s="106"/>
    </row>
    <row r="141" spans="1:10" ht="20.100000000000001" customHeight="1">
      <c r="A141" s="46"/>
      <c r="B141" s="49"/>
      <c r="C141" s="47"/>
      <c r="D141" s="114" t="s">
        <v>1490</v>
      </c>
      <c r="E141" s="142" t="s">
        <v>1491</v>
      </c>
      <c r="F141" s="122">
        <v>3</v>
      </c>
      <c r="G141" s="121" t="s">
        <v>275</v>
      </c>
      <c r="H141" s="22" t="s">
        <v>1813</v>
      </c>
      <c r="I141" s="49"/>
      <c r="J141" s="106"/>
    </row>
    <row r="142" spans="1:10" ht="20.100000000000001" customHeight="1">
      <c r="A142" s="46"/>
      <c r="B142" s="49"/>
      <c r="C142" s="47"/>
      <c r="D142" s="114" t="s">
        <v>1492</v>
      </c>
      <c r="E142" s="142"/>
      <c r="F142" s="122">
        <v>2</v>
      </c>
      <c r="G142" s="121" t="s">
        <v>275</v>
      </c>
      <c r="H142" s="22" t="s">
        <v>1813</v>
      </c>
      <c r="I142" s="49"/>
      <c r="J142" s="106"/>
    </row>
    <row r="143" spans="1:10" ht="20.100000000000001" customHeight="1">
      <c r="A143" s="46"/>
      <c r="B143" s="49"/>
      <c r="C143" s="47"/>
      <c r="D143" s="114" t="s">
        <v>1766</v>
      </c>
      <c r="E143" s="142" t="s">
        <v>1767</v>
      </c>
      <c r="F143" s="122">
        <v>30</v>
      </c>
      <c r="G143" s="121" t="s">
        <v>1493</v>
      </c>
      <c r="H143" s="22" t="s">
        <v>1813</v>
      </c>
      <c r="I143" s="49"/>
      <c r="J143" s="106"/>
    </row>
    <row r="144" spans="1:10" ht="20.100000000000001" customHeight="1">
      <c r="A144" s="46"/>
      <c r="B144" s="49"/>
      <c r="C144" s="47"/>
      <c r="D144" s="114" t="s">
        <v>1768</v>
      </c>
      <c r="E144" s="142" t="s">
        <v>1759</v>
      </c>
      <c r="F144" s="122">
        <v>3</v>
      </c>
      <c r="G144" s="121" t="s">
        <v>275</v>
      </c>
      <c r="H144" s="22" t="s">
        <v>1813</v>
      </c>
      <c r="I144" s="49"/>
      <c r="J144" s="106"/>
    </row>
    <row r="145" spans="1:10" ht="20.100000000000001" customHeight="1">
      <c r="A145" s="46"/>
      <c r="B145" s="49"/>
      <c r="C145" s="47"/>
      <c r="D145" s="114" t="s">
        <v>1467</v>
      </c>
      <c r="E145" s="142" t="s">
        <v>1761</v>
      </c>
      <c r="F145" s="122">
        <v>1</v>
      </c>
      <c r="G145" s="121" t="s">
        <v>275</v>
      </c>
      <c r="H145" s="22" t="s">
        <v>1813</v>
      </c>
      <c r="I145" s="49"/>
      <c r="J145" s="106"/>
    </row>
    <row r="146" spans="1:10" ht="20.100000000000001" customHeight="1">
      <c r="A146" s="46"/>
      <c r="B146" s="49"/>
      <c r="C146" s="47"/>
      <c r="D146" s="114" t="s">
        <v>1769</v>
      </c>
      <c r="E146" s="142" t="s">
        <v>1760</v>
      </c>
      <c r="F146" s="122">
        <v>3</v>
      </c>
      <c r="G146" s="121" t="s">
        <v>275</v>
      </c>
      <c r="H146" s="22" t="s">
        <v>1813</v>
      </c>
      <c r="I146" s="49"/>
      <c r="J146" s="106"/>
    </row>
    <row r="147" spans="1:10" ht="20.100000000000001" customHeight="1">
      <c r="A147" s="46"/>
      <c r="B147" s="49"/>
      <c r="C147" s="47"/>
      <c r="D147" s="114" t="s">
        <v>1386</v>
      </c>
      <c r="E147" s="142" t="s">
        <v>1770</v>
      </c>
      <c r="F147" s="122">
        <v>1</v>
      </c>
      <c r="G147" s="121" t="s">
        <v>275</v>
      </c>
      <c r="H147" s="22" t="s">
        <v>1813</v>
      </c>
      <c r="I147" s="49"/>
      <c r="J147" s="106"/>
    </row>
    <row r="148" spans="1:10" ht="20.100000000000001" customHeight="1">
      <c r="A148" s="46"/>
      <c r="B148" s="49"/>
      <c r="C148" s="47"/>
      <c r="D148" s="114" t="s">
        <v>1762</v>
      </c>
      <c r="E148" s="142" t="s">
        <v>1770</v>
      </c>
      <c r="F148" s="122">
        <v>2</v>
      </c>
      <c r="G148" s="121" t="s">
        <v>275</v>
      </c>
      <c r="H148" s="22" t="s">
        <v>1813</v>
      </c>
      <c r="I148" s="49"/>
      <c r="J148" s="106"/>
    </row>
    <row r="149" spans="1:10" ht="20.100000000000001" customHeight="1">
      <c r="A149" s="46"/>
      <c r="B149" s="49"/>
      <c r="C149" s="47"/>
      <c r="D149" s="114" t="s">
        <v>1404</v>
      </c>
      <c r="E149" s="142" t="s">
        <v>1771</v>
      </c>
      <c r="F149" s="122">
        <v>1</v>
      </c>
      <c r="G149" s="121" t="s">
        <v>275</v>
      </c>
      <c r="H149" s="22" t="s">
        <v>1813</v>
      </c>
      <c r="I149" s="49"/>
      <c r="J149" s="106"/>
    </row>
    <row r="150" spans="1:10" ht="20.100000000000001" customHeight="1">
      <c r="A150" s="46"/>
      <c r="B150" s="49"/>
      <c r="C150" s="47"/>
      <c r="D150" s="114" t="s">
        <v>1460</v>
      </c>
      <c r="E150" s="142" t="s">
        <v>1759</v>
      </c>
      <c r="F150" s="122">
        <v>1</v>
      </c>
      <c r="G150" s="121" t="s">
        <v>275</v>
      </c>
      <c r="H150" s="22" t="s">
        <v>1813</v>
      </c>
      <c r="I150" s="49"/>
      <c r="J150" s="106"/>
    </row>
    <row r="151" spans="1:10" ht="20.100000000000001" customHeight="1">
      <c r="A151" s="46"/>
      <c r="B151" s="49"/>
      <c r="C151" s="47"/>
      <c r="D151" s="114" t="s">
        <v>1494</v>
      </c>
      <c r="E151" s="142" t="s">
        <v>1765</v>
      </c>
      <c r="F151" s="122">
        <v>1</v>
      </c>
      <c r="G151" s="121" t="s">
        <v>275</v>
      </c>
      <c r="H151" s="22" t="s">
        <v>1813</v>
      </c>
      <c r="I151" s="49"/>
      <c r="J151" s="106"/>
    </row>
    <row r="152" spans="1:10" ht="20.100000000000001" customHeight="1">
      <c r="A152" s="46"/>
      <c r="B152" s="49"/>
      <c r="C152" s="47"/>
      <c r="D152" s="114" t="s">
        <v>1386</v>
      </c>
      <c r="E152" s="142" t="s">
        <v>1759</v>
      </c>
      <c r="F152" s="122">
        <v>2</v>
      </c>
      <c r="G152" s="121" t="s">
        <v>275</v>
      </c>
      <c r="H152" s="22" t="s">
        <v>1813</v>
      </c>
      <c r="I152" s="49"/>
      <c r="J152" s="106"/>
    </row>
    <row r="153" spans="1:10" ht="20.100000000000001" customHeight="1">
      <c r="A153" s="46"/>
      <c r="B153" s="49"/>
      <c r="C153" s="47"/>
      <c r="D153" s="114" t="s">
        <v>1356</v>
      </c>
      <c r="E153" s="142" t="s">
        <v>1771</v>
      </c>
      <c r="F153" s="122">
        <v>9</v>
      </c>
      <c r="G153" s="121" t="s">
        <v>275</v>
      </c>
      <c r="H153" s="22" t="s">
        <v>1813</v>
      </c>
      <c r="I153" s="49"/>
      <c r="J153" s="106"/>
    </row>
    <row r="154" spans="1:10" ht="20.100000000000001" customHeight="1">
      <c r="A154" s="46"/>
      <c r="B154" s="49"/>
      <c r="C154" s="47"/>
      <c r="D154" s="114" t="s">
        <v>1400</v>
      </c>
      <c r="E154" s="142" t="s">
        <v>1772</v>
      </c>
      <c r="F154" s="122">
        <v>2</v>
      </c>
      <c r="G154" s="121" t="s">
        <v>275</v>
      </c>
      <c r="H154" s="22" t="s">
        <v>1813</v>
      </c>
      <c r="I154" s="49"/>
      <c r="J154" s="106"/>
    </row>
    <row r="155" spans="1:10" ht="20.100000000000001" customHeight="1">
      <c r="A155" s="46"/>
      <c r="B155" s="49"/>
      <c r="C155" s="47"/>
      <c r="D155" s="114" t="s">
        <v>1402</v>
      </c>
      <c r="E155" s="142" t="s">
        <v>1761</v>
      </c>
      <c r="F155" s="122">
        <v>2</v>
      </c>
      <c r="G155" s="121" t="s">
        <v>275</v>
      </c>
      <c r="H155" s="22" t="s">
        <v>1813</v>
      </c>
      <c r="I155" s="49"/>
      <c r="J155" s="106"/>
    </row>
    <row r="156" spans="1:10" ht="20.100000000000001" customHeight="1">
      <c r="A156" s="46"/>
      <c r="B156" s="49"/>
      <c r="C156" s="47"/>
      <c r="D156" s="114" t="s">
        <v>1495</v>
      </c>
      <c r="E156" s="142" t="s">
        <v>1079</v>
      </c>
      <c r="F156" s="122">
        <v>3</v>
      </c>
      <c r="G156" s="121" t="s">
        <v>275</v>
      </c>
      <c r="H156" s="22" t="s">
        <v>1813</v>
      </c>
      <c r="I156" s="49"/>
      <c r="J156" s="106"/>
    </row>
    <row r="157" spans="1:10" ht="20.100000000000001" customHeight="1">
      <c r="A157" s="46"/>
      <c r="B157" s="49"/>
      <c r="C157" s="47"/>
      <c r="D157" s="114" t="s">
        <v>1496</v>
      </c>
      <c r="E157" s="142" t="s">
        <v>1764</v>
      </c>
      <c r="F157" s="122">
        <v>3</v>
      </c>
      <c r="G157" s="121" t="s">
        <v>275</v>
      </c>
      <c r="H157" s="22" t="s">
        <v>1813</v>
      </c>
      <c r="I157" s="49"/>
      <c r="J157" s="106"/>
    </row>
    <row r="158" spans="1:10" ht="20.100000000000001" customHeight="1">
      <c r="A158" s="46"/>
      <c r="B158" s="49"/>
      <c r="C158" s="47"/>
      <c r="D158" s="114" t="s">
        <v>1497</v>
      </c>
      <c r="E158" s="142" t="s">
        <v>1760</v>
      </c>
      <c r="F158" s="122">
        <v>1</v>
      </c>
      <c r="G158" s="121" t="s">
        <v>275</v>
      </c>
      <c r="H158" s="22" t="s">
        <v>1813</v>
      </c>
      <c r="I158" s="49"/>
      <c r="J158" s="106"/>
    </row>
    <row r="159" spans="1:10" ht="20.100000000000001" customHeight="1">
      <c r="A159" s="46"/>
      <c r="B159" s="49"/>
      <c r="C159" s="47"/>
      <c r="D159" s="114" t="s">
        <v>1490</v>
      </c>
      <c r="E159" s="142" t="s">
        <v>1767</v>
      </c>
      <c r="F159" s="122">
        <v>1</v>
      </c>
      <c r="G159" s="121" t="s">
        <v>275</v>
      </c>
      <c r="H159" s="22" t="s">
        <v>1813</v>
      </c>
      <c r="I159" s="49"/>
      <c r="J159" s="106"/>
    </row>
    <row r="160" spans="1:10" ht="20.100000000000001" customHeight="1">
      <c r="A160" s="46"/>
      <c r="B160" s="49"/>
      <c r="C160" s="47"/>
      <c r="D160" s="114" t="s">
        <v>1451</v>
      </c>
      <c r="E160" s="142" t="s">
        <v>1498</v>
      </c>
      <c r="F160" s="122">
        <v>2</v>
      </c>
      <c r="G160" s="121" t="s">
        <v>275</v>
      </c>
      <c r="H160" s="22" t="s">
        <v>1813</v>
      </c>
      <c r="I160" s="49"/>
      <c r="J160" s="106"/>
    </row>
    <row r="161" spans="1:10" ht="20.100000000000001" customHeight="1">
      <c r="A161" s="46"/>
      <c r="B161" s="49"/>
      <c r="C161" s="47"/>
      <c r="D161" s="114" t="s">
        <v>1773</v>
      </c>
      <c r="E161" s="142" t="s">
        <v>1499</v>
      </c>
      <c r="F161" s="122">
        <v>1</v>
      </c>
      <c r="G161" s="121" t="s">
        <v>275</v>
      </c>
      <c r="H161" s="22" t="s">
        <v>1813</v>
      </c>
      <c r="I161" s="49"/>
      <c r="J161" s="106"/>
    </row>
    <row r="162" spans="1:10" ht="20.100000000000001" customHeight="1">
      <c r="A162" s="46"/>
      <c r="B162" s="49"/>
      <c r="C162" s="47"/>
      <c r="D162" s="114" t="s">
        <v>1488</v>
      </c>
      <c r="E162" s="142" t="s">
        <v>1499</v>
      </c>
      <c r="F162" s="122">
        <v>2</v>
      </c>
      <c r="G162" s="121" t="s">
        <v>275</v>
      </c>
      <c r="H162" s="22" t="s">
        <v>1813</v>
      </c>
      <c r="I162" s="49"/>
      <c r="J162" s="106"/>
    </row>
    <row r="163" spans="1:10" ht="20.100000000000001" customHeight="1">
      <c r="A163" s="46"/>
      <c r="B163" s="49"/>
      <c r="C163" s="47"/>
      <c r="D163" s="114" t="s">
        <v>1461</v>
      </c>
      <c r="E163" s="142" t="s">
        <v>1499</v>
      </c>
      <c r="F163" s="122">
        <v>1</v>
      </c>
      <c r="G163" s="121" t="s">
        <v>275</v>
      </c>
      <c r="H163" s="22" t="s">
        <v>1813</v>
      </c>
      <c r="I163" s="49"/>
      <c r="J163" s="106"/>
    </row>
    <row r="164" spans="1:10" ht="20.100000000000001" customHeight="1">
      <c r="A164" s="46"/>
      <c r="B164" s="49"/>
      <c r="C164" s="47"/>
      <c r="D164" s="114" t="s">
        <v>1500</v>
      </c>
      <c r="E164" s="142" t="s">
        <v>1499</v>
      </c>
      <c r="F164" s="122">
        <v>1</v>
      </c>
      <c r="G164" s="121" t="s">
        <v>275</v>
      </c>
      <c r="H164" s="22" t="s">
        <v>1813</v>
      </c>
      <c r="I164" s="49"/>
      <c r="J164" s="106"/>
    </row>
    <row r="165" spans="1:10" ht="20.100000000000001" customHeight="1">
      <c r="A165" s="46"/>
      <c r="B165" s="49"/>
      <c r="C165" s="47"/>
      <c r="D165" s="114" t="s">
        <v>1501</v>
      </c>
      <c r="E165" s="142" t="s">
        <v>1383</v>
      </c>
      <c r="F165" s="122">
        <v>1</v>
      </c>
      <c r="G165" s="121" t="s">
        <v>275</v>
      </c>
      <c r="H165" s="22" t="s">
        <v>1813</v>
      </c>
      <c r="I165" s="49"/>
      <c r="J165" s="106"/>
    </row>
    <row r="166" spans="1:10" ht="20.100000000000001" customHeight="1">
      <c r="A166" s="46"/>
      <c r="B166" s="49"/>
      <c r="C166" s="47"/>
      <c r="D166" s="114" t="s">
        <v>1502</v>
      </c>
      <c r="E166" s="142" t="s">
        <v>1383</v>
      </c>
      <c r="F166" s="122">
        <v>1</v>
      </c>
      <c r="G166" s="121" t="s">
        <v>275</v>
      </c>
      <c r="H166" s="22" t="s">
        <v>1813</v>
      </c>
      <c r="I166" s="49"/>
      <c r="J166" s="106"/>
    </row>
    <row r="167" spans="1:10" ht="20.100000000000001" customHeight="1">
      <c r="A167" s="46"/>
      <c r="B167" s="49"/>
      <c r="C167" s="47"/>
      <c r="D167" s="114" t="s">
        <v>1774</v>
      </c>
      <c r="E167" s="142" t="s">
        <v>1383</v>
      </c>
      <c r="F167" s="122">
        <v>1</v>
      </c>
      <c r="G167" s="121" t="s">
        <v>275</v>
      </c>
      <c r="H167" s="22" t="s">
        <v>1813</v>
      </c>
      <c r="I167" s="49"/>
      <c r="J167" s="106"/>
    </row>
    <row r="168" spans="1:10" ht="20.100000000000001" customHeight="1">
      <c r="A168" s="46"/>
      <c r="B168" s="49"/>
      <c r="C168" s="47"/>
      <c r="D168" s="114" t="s">
        <v>1461</v>
      </c>
      <c r="E168" s="142" t="s">
        <v>1383</v>
      </c>
      <c r="F168" s="122">
        <v>1</v>
      </c>
      <c r="G168" s="121" t="s">
        <v>275</v>
      </c>
      <c r="H168" s="22" t="s">
        <v>1813</v>
      </c>
      <c r="I168" s="49"/>
      <c r="J168" s="106"/>
    </row>
    <row r="169" spans="1:10" ht="20.100000000000001" customHeight="1">
      <c r="A169" s="46"/>
      <c r="B169" s="49"/>
      <c r="C169" s="47"/>
      <c r="D169" s="114" t="s">
        <v>1354</v>
      </c>
      <c r="E169" s="142" t="s">
        <v>1079</v>
      </c>
      <c r="F169" s="122">
        <v>7</v>
      </c>
      <c r="G169" s="121" t="s">
        <v>1342</v>
      </c>
      <c r="H169" s="22" t="s">
        <v>1813</v>
      </c>
      <c r="I169" s="49"/>
      <c r="J169" s="106"/>
    </row>
    <row r="170" spans="1:10" ht="20.100000000000001" customHeight="1">
      <c r="A170" s="46"/>
      <c r="B170" s="49"/>
      <c r="C170" s="47"/>
      <c r="D170" s="114" t="s">
        <v>1503</v>
      </c>
      <c r="E170" s="142" t="s">
        <v>1079</v>
      </c>
      <c r="F170" s="122">
        <v>1</v>
      </c>
      <c r="G170" s="121" t="s">
        <v>275</v>
      </c>
      <c r="H170" s="22" t="s">
        <v>1813</v>
      </c>
      <c r="I170" s="49"/>
      <c r="J170" s="106"/>
    </row>
    <row r="171" spans="1:10" ht="20.100000000000001" customHeight="1">
      <c r="A171" s="46"/>
      <c r="B171" s="49"/>
      <c r="C171" s="47"/>
      <c r="D171" s="114" t="s">
        <v>1500</v>
      </c>
      <c r="E171" s="142" t="s">
        <v>1498</v>
      </c>
      <c r="F171" s="122">
        <v>2</v>
      </c>
      <c r="G171" s="121" t="s">
        <v>275</v>
      </c>
      <c r="H171" s="22" t="s">
        <v>1813</v>
      </c>
      <c r="I171" s="49"/>
      <c r="J171" s="106"/>
    </row>
    <row r="172" spans="1:10" ht="20.100000000000001" customHeight="1">
      <c r="A172" s="46"/>
      <c r="B172" s="49"/>
      <c r="C172" s="47"/>
      <c r="D172" s="114" t="s">
        <v>1504</v>
      </c>
      <c r="E172" s="142" t="s">
        <v>1079</v>
      </c>
      <c r="F172" s="122">
        <v>1</v>
      </c>
      <c r="G172" s="121" t="s">
        <v>275</v>
      </c>
      <c r="H172" s="22" t="s">
        <v>1813</v>
      </c>
      <c r="I172" s="49"/>
      <c r="J172" s="106"/>
    </row>
    <row r="173" spans="1:10" ht="20.100000000000001" customHeight="1">
      <c r="A173" s="46"/>
      <c r="B173" s="49"/>
      <c r="C173" s="47"/>
      <c r="D173" s="114" t="s">
        <v>1500</v>
      </c>
      <c r="E173" s="142" t="s">
        <v>1079</v>
      </c>
      <c r="F173" s="122">
        <v>1</v>
      </c>
      <c r="G173" s="121" t="s">
        <v>275</v>
      </c>
      <c r="H173" s="22" t="s">
        <v>1813</v>
      </c>
      <c r="I173" s="49"/>
      <c r="J173" s="106"/>
    </row>
    <row r="174" spans="1:10" ht="20.100000000000001" customHeight="1">
      <c r="A174" s="46"/>
      <c r="B174" s="49"/>
      <c r="C174" s="47"/>
      <c r="D174" s="114" t="s">
        <v>1405</v>
      </c>
      <c r="E174" s="142" t="s">
        <v>1505</v>
      </c>
      <c r="F174" s="122">
        <v>1</v>
      </c>
      <c r="G174" s="121" t="s">
        <v>1432</v>
      </c>
      <c r="H174" s="22" t="s">
        <v>1813</v>
      </c>
      <c r="I174" s="49"/>
      <c r="J174" s="106" t="s">
        <v>1646</v>
      </c>
    </row>
    <row r="175" spans="1:10" ht="20.100000000000001" customHeight="1">
      <c r="A175" s="46"/>
      <c r="B175" s="49"/>
      <c r="C175" s="47"/>
      <c r="D175" s="114" t="s">
        <v>1506</v>
      </c>
      <c r="E175" s="142" t="s">
        <v>1507</v>
      </c>
      <c r="F175" s="122">
        <v>1</v>
      </c>
      <c r="G175" s="121" t="s">
        <v>1432</v>
      </c>
      <c r="H175" s="22" t="s">
        <v>1813</v>
      </c>
      <c r="I175" s="49"/>
      <c r="J175" s="106"/>
    </row>
    <row r="176" spans="1:10" ht="20.100000000000001" customHeight="1">
      <c r="A176" s="46"/>
      <c r="B176" s="49"/>
      <c r="C176" s="47"/>
      <c r="D176" s="114" t="s">
        <v>1445</v>
      </c>
      <c r="E176" s="142" t="s">
        <v>1508</v>
      </c>
      <c r="F176" s="122">
        <v>1</v>
      </c>
      <c r="G176" s="121" t="s">
        <v>1432</v>
      </c>
      <c r="H176" s="22" t="s">
        <v>1813</v>
      </c>
      <c r="I176" s="49"/>
      <c r="J176" s="106"/>
    </row>
    <row r="177" spans="1:10" ht="20.100000000000001" customHeight="1">
      <c r="A177" s="46"/>
      <c r="B177" s="49"/>
      <c r="C177" s="47"/>
      <c r="D177" s="114" t="s">
        <v>1445</v>
      </c>
      <c r="E177" s="142" t="s">
        <v>1509</v>
      </c>
      <c r="F177" s="122">
        <v>1</v>
      </c>
      <c r="G177" s="121" t="s">
        <v>1432</v>
      </c>
      <c r="H177" s="22" t="s">
        <v>1813</v>
      </c>
      <c r="I177" s="49"/>
      <c r="J177" s="106"/>
    </row>
    <row r="178" spans="1:10" ht="20.100000000000001" customHeight="1">
      <c r="A178" s="46"/>
      <c r="C178" s="47"/>
      <c r="D178" s="114" t="s">
        <v>1445</v>
      </c>
      <c r="E178" s="142"/>
      <c r="F178" s="122">
        <v>1</v>
      </c>
      <c r="G178" s="121" t="s">
        <v>1432</v>
      </c>
      <c r="H178" s="22" t="s">
        <v>1813</v>
      </c>
      <c r="I178" s="49"/>
      <c r="J178" s="106"/>
    </row>
    <row r="179" spans="1:10" ht="24.75" customHeight="1">
      <c r="A179" s="46">
        <v>20</v>
      </c>
      <c r="B179" s="49" t="s">
        <v>146</v>
      </c>
      <c r="C179" s="47">
        <v>813</v>
      </c>
      <c r="D179" s="114" t="s">
        <v>1351</v>
      </c>
      <c r="E179" s="142" t="s">
        <v>1775</v>
      </c>
      <c r="F179" s="122">
        <v>20</v>
      </c>
      <c r="G179" s="121" t="s">
        <v>1342</v>
      </c>
      <c r="H179" s="22" t="s">
        <v>1787</v>
      </c>
      <c r="I179" s="127" t="s">
        <v>1814</v>
      </c>
      <c r="J179" s="106"/>
    </row>
  </sheetData>
  <autoFilter ref="A4:J179">
    <filterColumn colId="5" showButton="0"/>
    <filterColumn colId="7" showButton="0"/>
  </autoFilter>
  <mergeCells count="9">
    <mergeCell ref="F4:G5"/>
    <mergeCell ref="A1:J1"/>
    <mergeCell ref="J4:J5"/>
    <mergeCell ref="H4:I4"/>
    <mergeCell ref="A4:A5"/>
    <mergeCell ref="B4:B5"/>
    <mergeCell ref="C4:C5"/>
    <mergeCell ref="D4:D5"/>
    <mergeCell ref="E4:E5"/>
  </mergeCells>
  <phoneticPr fontId="3" type="noConversion"/>
  <pageMargins left="0.7" right="0.7" top="0.75" bottom="0.75" header="0.3" footer="0.3"/>
  <pageSetup paperSize="9" scale="89" fitToHeight="0" orientation="landscape" r:id="rId1"/>
  <rowBreaks count="1" manualBreakCount="1">
    <brk id="156" max="11" man="1"/>
  </rowBreaks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4"/>
  <sheetViews>
    <sheetView topLeftCell="A4" zoomScale="130" zoomScaleNormal="130" workbookViewId="0">
      <selection sqref="A1:J3"/>
    </sheetView>
  </sheetViews>
  <sheetFormatPr defaultRowHeight="16.5"/>
  <cols>
    <col min="1" max="1" width="9.375" style="146" customWidth="1"/>
    <col min="2" max="2" width="12.75" style="146" bestFit="1" customWidth="1"/>
    <col min="3" max="3" width="7.375" style="146" bestFit="1" customWidth="1"/>
    <col min="4" max="4" width="8.125" style="146" bestFit="1" customWidth="1"/>
    <col min="5" max="5" width="5.5" style="146" bestFit="1" customWidth="1"/>
    <col min="6" max="6" width="13.375" style="146" bestFit="1" customWidth="1"/>
    <col min="7" max="7" width="10.5" style="146" bestFit="1" customWidth="1"/>
    <col min="8" max="8" width="17.375" style="146" customWidth="1"/>
    <col min="9" max="9" width="41.625" style="153" customWidth="1"/>
    <col min="10" max="10" width="14.25" style="146" customWidth="1"/>
    <col min="11" max="16384" width="9" style="146"/>
  </cols>
  <sheetData>
    <row r="1" spans="1:12" ht="16.5" customHeight="1">
      <c r="A1" s="252" t="s">
        <v>1647</v>
      </c>
      <c r="B1" s="252"/>
      <c r="C1" s="252"/>
      <c r="D1" s="252"/>
      <c r="E1" s="252"/>
      <c r="F1" s="252"/>
      <c r="G1" s="252"/>
      <c r="H1" s="252"/>
      <c r="I1" s="252"/>
      <c r="J1" s="252"/>
    </row>
    <row r="2" spans="1:12" ht="16.5" customHeight="1">
      <c r="A2" s="252"/>
      <c r="B2" s="252"/>
      <c r="C2" s="252"/>
      <c r="D2" s="252"/>
      <c r="E2" s="252"/>
      <c r="F2" s="252"/>
      <c r="G2" s="252"/>
      <c r="H2" s="252"/>
      <c r="I2" s="252"/>
      <c r="J2" s="252"/>
    </row>
    <row r="3" spans="1:12" ht="16.5" customHeight="1">
      <c r="A3" s="252"/>
      <c r="B3" s="252"/>
      <c r="C3" s="252"/>
      <c r="D3" s="252"/>
      <c r="E3" s="252"/>
      <c r="F3" s="252"/>
      <c r="G3" s="252"/>
      <c r="H3" s="252"/>
      <c r="I3" s="252"/>
      <c r="J3" s="252"/>
    </row>
    <row r="4" spans="1:12" ht="27">
      <c r="A4" s="80" t="s">
        <v>1327</v>
      </c>
      <c r="B4" s="79" t="s">
        <v>1326</v>
      </c>
      <c r="C4" s="79" t="s">
        <v>1325</v>
      </c>
      <c r="D4" s="80" t="s">
        <v>1648</v>
      </c>
      <c r="E4" s="79" t="s">
        <v>1324</v>
      </c>
      <c r="F4" s="249" t="s">
        <v>1649</v>
      </c>
      <c r="G4" s="250"/>
      <c r="H4" s="236" t="s">
        <v>1323</v>
      </c>
      <c r="I4" s="238"/>
      <c r="J4" s="154" t="s">
        <v>1321</v>
      </c>
    </row>
    <row r="5" spans="1:12">
      <c r="A5" s="200" t="s">
        <v>1717</v>
      </c>
      <c r="B5" s="201" t="s">
        <v>1725</v>
      </c>
      <c r="C5" s="201"/>
      <c r="D5" s="200"/>
      <c r="E5" s="201"/>
      <c r="F5" s="202"/>
      <c r="G5" s="203"/>
      <c r="H5" s="204"/>
      <c r="I5" s="205"/>
      <c r="J5" s="206"/>
    </row>
    <row r="6" spans="1:12" s="188" customFormat="1" ht="27">
      <c r="A6" s="184">
        <v>1</v>
      </c>
      <c r="B6" s="9" t="s">
        <v>782</v>
      </c>
      <c r="C6" s="9" t="s">
        <v>1358</v>
      </c>
      <c r="D6" s="185" t="s">
        <v>1527</v>
      </c>
      <c r="E6" s="9" t="s">
        <v>1650</v>
      </c>
      <c r="F6" s="186">
        <v>1123</v>
      </c>
      <c r="G6" s="187">
        <f>459*(1/5)</f>
        <v>91.800000000000011</v>
      </c>
      <c r="H6" s="9" t="s">
        <v>1777</v>
      </c>
      <c r="I6" s="10" t="s">
        <v>1788</v>
      </c>
      <c r="J6" s="151"/>
    </row>
    <row r="7" spans="1:12" s="188" customFormat="1" ht="27">
      <c r="A7" s="184">
        <v>2</v>
      </c>
      <c r="B7" s="9" t="s">
        <v>782</v>
      </c>
      <c r="C7" s="9" t="s">
        <v>1029</v>
      </c>
      <c r="D7" s="185" t="s">
        <v>1028</v>
      </c>
      <c r="E7" s="9" t="s">
        <v>40</v>
      </c>
      <c r="F7" s="186">
        <v>1160</v>
      </c>
      <c r="G7" s="189">
        <v>110</v>
      </c>
      <c r="H7" s="9" t="s">
        <v>1778</v>
      </c>
      <c r="I7" s="10" t="s">
        <v>1789</v>
      </c>
      <c r="J7" s="151"/>
    </row>
    <row r="8" spans="1:12" s="188" customFormat="1">
      <c r="A8" s="184">
        <v>3</v>
      </c>
      <c r="B8" s="9" t="s">
        <v>782</v>
      </c>
      <c r="C8" s="9" t="s">
        <v>1023</v>
      </c>
      <c r="D8" s="185" t="s">
        <v>1022</v>
      </c>
      <c r="E8" s="9" t="s">
        <v>40</v>
      </c>
      <c r="F8" s="186">
        <v>902</v>
      </c>
      <c r="G8" s="189">
        <v>188</v>
      </c>
      <c r="H8" s="9" t="s">
        <v>1779</v>
      </c>
      <c r="I8" s="9" t="s">
        <v>1790</v>
      </c>
      <c r="J8" s="151"/>
    </row>
    <row r="9" spans="1:12" s="188" customFormat="1">
      <c r="A9" s="184">
        <v>4</v>
      </c>
      <c r="B9" s="9" t="s">
        <v>782</v>
      </c>
      <c r="C9" s="9" t="s">
        <v>937</v>
      </c>
      <c r="D9" s="185" t="s">
        <v>936</v>
      </c>
      <c r="E9" s="9" t="s">
        <v>40</v>
      </c>
      <c r="F9" s="186">
        <v>550</v>
      </c>
      <c r="G9" s="189">
        <v>40</v>
      </c>
      <c r="H9" s="9" t="s">
        <v>1780</v>
      </c>
      <c r="I9" s="9" t="s">
        <v>1791</v>
      </c>
      <c r="J9" s="151"/>
    </row>
    <row r="10" spans="1:12" s="188" customFormat="1">
      <c r="A10" s="184">
        <v>6</v>
      </c>
      <c r="B10" s="9" t="s">
        <v>782</v>
      </c>
      <c r="C10" s="9" t="s">
        <v>893</v>
      </c>
      <c r="D10" s="190" t="s">
        <v>892</v>
      </c>
      <c r="E10" s="191" t="s">
        <v>40</v>
      </c>
      <c r="F10" s="192">
        <v>1000</v>
      </c>
      <c r="G10" s="193">
        <v>48</v>
      </c>
      <c r="H10" s="191" t="s">
        <v>1781</v>
      </c>
      <c r="I10" s="213" t="s">
        <v>1792</v>
      </c>
      <c r="J10" s="151"/>
      <c r="L10" s="152"/>
    </row>
    <row r="11" spans="1:12" s="188" customFormat="1">
      <c r="A11" s="184">
        <v>6</v>
      </c>
      <c r="B11" s="9" t="s">
        <v>782</v>
      </c>
      <c r="C11" s="9" t="s">
        <v>882</v>
      </c>
      <c r="D11" s="185" t="s">
        <v>881</v>
      </c>
      <c r="E11" s="9" t="s">
        <v>40</v>
      </c>
      <c r="F11" s="186">
        <v>995</v>
      </c>
      <c r="G11" s="189">
        <v>56</v>
      </c>
      <c r="H11" s="9" t="s">
        <v>1780</v>
      </c>
      <c r="I11" s="10" t="s">
        <v>1791</v>
      </c>
      <c r="J11" s="151"/>
    </row>
    <row r="12" spans="1:12" s="188" customFormat="1">
      <c r="A12" s="184">
        <v>7</v>
      </c>
      <c r="B12" s="9" t="s">
        <v>782</v>
      </c>
      <c r="C12" s="9" t="s">
        <v>877</v>
      </c>
      <c r="D12" s="185" t="s">
        <v>876</v>
      </c>
      <c r="E12" s="9" t="s">
        <v>40</v>
      </c>
      <c r="F12" s="186">
        <v>899</v>
      </c>
      <c r="G12" s="189">
        <f>204*(1/2)</f>
        <v>102</v>
      </c>
      <c r="H12" s="9" t="s">
        <v>1782</v>
      </c>
      <c r="I12" s="9" t="s">
        <v>1793</v>
      </c>
      <c r="J12" s="151"/>
    </row>
    <row r="13" spans="1:12" s="188" customFormat="1" ht="27">
      <c r="A13" s="184">
        <v>8</v>
      </c>
      <c r="B13" s="9" t="s">
        <v>782</v>
      </c>
      <c r="C13" s="9" t="s">
        <v>877</v>
      </c>
      <c r="D13" s="185" t="s">
        <v>876</v>
      </c>
      <c r="E13" s="9" t="s">
        <v>40</v>
      </c>
      <c r="F13" s="186">
        <v>899</v>
      </c>
      <c r="G13" s="189">
        <f>204*(1/2)</f>
        <v>102</v>
      </c>
      <c r="H13" s="9" t="s">
        <v>1783</v>
      </c>
      <c r="I13" s="10" t="s">
        <v>1794</v>
      </c>
      <c r="J13" s="151"/>
    </row>
    <row r="14" spans="1:12" s="188" customFormat="1" ht="27">
      <c r="A14" s="184">
        <v>9</v>
      </c>
      <c r="B14" s="9" t="s">
        <v>443</v>
      </c>
      <c r="C14" s="9" t="s">
        <v>709</v>
      </c>
      <c r="D14" s="185" t="s">
        <v>708</v>
      </c>
      <c r="E14" s="9" t="s">
        <v>40</v>
      </c>
      <c r="F14" s="186">
        <v>1690</v>
      </c>
      <c r="G14" s="189">
        <v>1496</v>
      </c>
      <c r="H14" s="9" t="s">
        <v>1784</v>
      </c>
      <c r="I14" s="10" t="s">
        <v>1795</v>
      </c>
      <c r="J14" s="151"/>
    </row>
    <row r="15" spans="1:12" s="188" customFormat="1" ht="27">
      <c r="A15" s="184">
        <v>10</v>
      </c>
      <c r="B15" s="9" t="s">
        <v>15</v>
      </c>
      <c r="C15" s="9" t="s">
        <v>1464</v>
      </c>
      <c r="D15" s="185" t="s">
        <v>417</v>
      </c>
      <c r="E15" s="9" t="s">
        <v>40</v>
      </c>
      <c r="F15" s="186">
        <v>1488</v>
      </c>
      <c r="G15" s="189">
        <v>589</v>
      </c>
      <c r="H15" s="9" t="s">
        <v>1785</v>
      </c>
      <c r="I15" s="10" t="s">
        <v>1796</v>
      </c>
      <c r="J15" s="151"/>
    </row>
    <row r="16" spans="1:12" s="188" customFormat="1" ht="27">
      <c r="A16" s="184">
        <v>11</v>
      </c>
      <c r="B16" s="9" t="s">
        <v>15</v>
      </c>
      <c r="C16" s="9" t="s">
        <v>416</v>
      </c>
      <c r="D16" s="185" t="s">
        <v>415</v>
      </c>
      <c r="E16" s="9" t="s">
        <v>40</v>
      </c>
      <c r="F16" s="186">
        <v>512</v>
      </c>
      <c r="G16" s="189">
        <v>512</v>
      </c>
      <c r="H16" s="9" t="s">
        <v>1785</v>
      </c>
      <c r="I16" s="10" t="s">
        <v>1796</v>
      </c>
      <c r="J16" s="151"/>
    </row>
    <row r="17" spans="1:10" s="188" customFormat="1">
      <c r="A17" s="184">
        <v>12</v>
      </c>
      <c r="B17" s="9" t="s">
        <v>15</v>
      </c>
      <c r="C17" s="9" t="s">
        <v>175</v>
      </c>
      <c r="D17" s="185" t="s">
        <v>174</v>
      </c>
      <c r="E17" s="9" t="s">
        <v>40</v>
      </c>
      <c r="F17" s="186">
        <v>443</v>
      </c>
      <c r="G17" s="189">
        <f>23*(298/443)</f>
        <v>15.471783295711061</v>
      </c>
      <c r="H17" s="194" t="s">
        <v>1786</v>
      </c>
      <c r="I17" s="19" t="s">
        <v>1797</v>
      </c>
      <c r="J17" s="151"/>
    </row>
    <row r="18" spans="1:10" s="188" customFormat="1" ht="27">
      <c r="A18" s="184">
        <v>13</v>
      </c>
      <c r="B18" s="9" t="s">
        <v>15</v>
      </c>
      <c r="C18" s="9">
        <v>813</v>
      </c>
      <c r="D18" s="185" t="s">
        <v>134</v>
      </c>
      <c r="E18" s="9" t="s">
        <v>40</v>
      </c>
      <c r="F18" s="186">
        <v>2311</v>
      </c>
      <c r="G18" s="189">
        <v>1138</v>
      </c>
      <c r="H18" s="9" t="s">
        <v>1787</v>
      </c>
      <c r="I18" s="10" t="s">
        <v>1798</v>
      </c>
      <c r="J18" s="152"/>
    </row>
    <row r="19" spans="1:10" s="188" customFormat="1" ht="27">
      <c r="A19" s="184">
        <v>14</v>
      </c>
      <c r="B19" s="9" t="s">
        <v>15</v>
      </c>
      <c r="C19" s="9">
        <v>812</v>
      </c>
      <c r="D19" s="185" t="s">
        <v>129</v>
      </c>
      <c r="E19" s="9" t="s">
        <v>40</v>
      </c>
      <c r="F19" s="186">
        <v>1517</v>
      </c>
      <c r="G19" s="189">
        <v>1106</v>
      </c>
      <c r="H19" s="9" t="s">
        <v>1787</v>
      </c>
      <c r="I19" s="10" t="s">
        <v>1799</v>
      </c>
      <c r="J19" s="151"/>
    </row>
    <row r="20" spans="1:10">
      <c r="A20" s="1"/>
      <c r="B20" s="1"/>
      <c r="C20" s="1"/>
      <c r="D20" s="100"/>
      <c r="E20" s="1"/>
      <c r="F20" s="155"/>
      <c r="G20" s="156"/>
      <c r="H20" s="1"/>
      <c r="I20" s="2"/>
      <c r="J20" s="104"/>
    </row>
    <row r="21" spans="1:10" ht="91.5" customHeight="1">
      <c r="A21" s="1"/>
      <c r="B21" s="251"/>
      <c r="C21" s="251"/>
      <c r="D21" s="251"/>
      <c r="E21" s="251"/>
      <c r="F21" s="251"/>
      <c r="G21" s="251"/>
      <c r="H21" s="1"/>
      <c r="I21" s="2"/>
      <c r="J21" s="145"/>
    </row>
    <row r="22" spans="1:10">
      <c r="A22" s="145"/>
      <c r="B22" s="145"/>
      <c r="C22" s="145"/>
      <c r="D22" s="147"/>
      <c r="E22" s="145"/>
      <c r="F22" s="148"/>
      <c r="G22" s="149"/>
      <c r="H22" s="145"/>
      <c r="I22" s="150"/>
      <c r="J22" s="145"/>
    </row>
    <row r="23" spans="1:10">
      <c r="A23" s="145"/>
      <c r="B23" s="145"/>
      <c r="C23" s="145"/>
      <c r="D23" s="147"/>
      <c r="E23" s="145"/>
      <c r="F23" s="148"/>
      <c r="G23" s="149"/>
      <c r="H23" s="145"/>
      <c r="I23" s="150"/>
      <c r="J23" s="145"/>
    </row>
    <row r="24" spans="1:10">
      <c r="A24" s="145"/>
      <c r="B24" s="145"/>
      <c r="C24" s="145"/>
      <c r="D24" s="147"/>
      <c r="E24" s="145"/>
      <c r="F24" s="148"/>
      <c r="G24" s="149"/>
      <c r="H24" s="145"/>
      <c r="I24" s="150"/>
      <c r="J24" s="145"/>
    </row>
    <row r="25" spans="1:10">
      <c r="A25" s="145"/>
      <c r="B25" s="145"/>
      <c r="C25" s="145"/>
      <c r="D25" s="147"/>
      <c r="E25" s="145"/>
      <c r="F25" s="148"/>
      <c r="G25" s="149"/>
      <c r="H25" s="145"/>
      <c r="I25" s="150"/>
      <c r="J25" s="145"/>
    </row>
    <row r="26" spans="1:10">
      <c r="A26" s="145"/>
      <c r="B26" s="145"/>
      <c r="C26" s="145"/>
      <c r="D26" s="147"/>
      <c r="E26" s="145"/>
      <c r="F26" s="148"/>
      <c r="G26" s="149"/>
      <c r="H26" s="145"/>
      <c r="I26" s="150"/>
      <c r="J26" s="145"/>
    </row>
    <row r="27" spans="1:10">
      <c r="A27" s="145"/>
      <c r="B27" s="145"/>
      <c r="C27" s="145"/>
      <c r="D27" s="147"/>
      <c r="E27" s="145"/>
      <c r="F27" s="148"/>
      <c r="G27" s="149"/>
      <c r="H27" s="145"/>
      <c r="I27" s="150"/>
      <c r="J27" s="145"/>
    </row>
    <row r="28" spans="1:10">
      <c r="A28" s="145"/>
      <c r="B28" s="145"/>
      <c r="C28" s="145"/>
      <c r="D28" s="147"/>
      <c r="E28" s="145"/>
      <c r="F28" s="148"/>
      <c r="G28" s="149"/>
      <c r="H28" s="145"/>
      <c r="I28" s="150"/>
      <c r="J28" s="145"/>
    </row>
    <row r="29" spans="1:10">
      <c r="A29" s="145"/>
      <c r="B29" s="145"/>
      <c r="C29" s="145"/>
      <c r="D29" s="147"/>
      <c r="E29" s="145"/>
      <c r="F29" s="148"/>
      <c r="G29" s="149"/>
      <c r="H29" s="145"/>
      <c r="I29" s="150"/>
      <c r="J29" s="145"/>
    </row>
    <row r="30" spans="1:10">
      <c r="A30" s="145"/>
      <c r="B30" s="145"/>
      <c r="C30" s="145"/>
      <c r="D30" s="147"/>
      <c r="E30" s="145"/>
      <c r="F30" s="148"/>
      <c r="G30" s="149"/>
      <c r="H30" s="145"/>
      <c r="I30" s="150"/>
      <c r="J30" s="145"/>
    </row>
    <row r="31" spans="1:10">
      <c r="A31" s="145"/>
      <c r="B31" s="145"/>
      <c r="C31" s="145"/>
      <c r="D31" s="147"/>
      <c r="E31" s="145"/>
      <c r="F31" s="148"/>
      <c r="G31" s="149"/>
      <c r="H31" s="145"/>
      <c r="I31" s="150"/>
      <c r="J31" s="145"/>
    </row>
    <row r="32" spans="1:10">
      <c r="A32" s="145"/>
      <c r="B32" s="145"/>
      <c r="C32" s="145"/>
      <c r="D32" s="147"/>
      <c r="E32" s="145"/>
      <c r="F32" s="148"/>
      <c r="G32" s="149"/>
      <c r="H32" s="145"/>
      <c r="I32" s="150"/>
      <c r="J32" s="145"/>
    </row>
    <row r="33" spans="1:10">
      <c r="A33" s="145"/>
      <c r="B33" s="145"/>
      <c r="C33" s="145"/>
      <c r="D33" s="147"/>
      <c r="E33" s="145"/>
      <c r="F33" s="148"/>
      <c r="G33" s="149"/>
      <c r="H33" s="145"/>
      <c r="I33" s="150"/>
      <c r="J33" s="145"/>
    </row>
    <row r="34" spans="1:10">
      <c r="A34" s="145"/>
      <c r="B34" s="145"/>
      <c r="C34" s="145"/>
      <c r="D34" s="147"/>
      <c r="E34" s="145"/>
      <c r="F34" s="148"/>
      <c r="G34" s="149"/>
      <c r="H34" s="145"/>
      <c r="I34" s="150"/>
      <c r="J34" s="145"/>
    </row>
    <row r="35" spans="1:10">
      <c r="A35" s="145"/>
      <c r="B35" s="145"/>
      <c r="C35" s="145"/>
      <c r="D35" s="147"/>
      <c r="E35" s="145"/>
      <c r="F35" s="148"/>
      <c r="G35" s="149"/>
      <c r="H35" s="145"/>
      <c r="I35" s="150"/>
      <c r="J35" s="145"/>
    </row>
    <row r="36" spans="1:10">
      <c r="A36" s="145"/>
      <c r="B36" s="145"/>
      <c r="C36" s="145"/>
      <c r="D36" s="147"/>
      <c r="E36" s="145"/>
      <c r="F36" s="148"/>
      <c r="G36" s="149"/>
      <c r="H36" s="145"/>
      <c r="I36" s="150"/>
      <c r="J36" s="145"/>
    </row>
    <row r="37" spans="1:10">
      <c r="A37" s="145"/>
      <c r="B37" s="145"/>
      <c r="C37" s="145"/>
      <c r="D37" s="147"/>
      <c r="E37" s="145"/>
      <c r="F37" s="148"/>
      <c r="G37" s="149"/>
      <c r="H37" s="145"/>
      <c r="I37" s="150"/>
      <c r="J37" s="145"/>
    </row>
    <row r="38" spans="1:10">
      <c r="A38" s="145"/>
      <c r="B38" s="145"/>
      <c r="C38" s="145"/>
      <c r="D38" s="147"/>
      <c r="E38" s="145"/>
      <c r="F38" s="148"/>
      <c r="G38" s="149"/>
      <c r="H38" s="145"/>
      <c r="I38" s="150"/>
      <c r="J38" s="145"/>
    </row>
    <row r="39" spans="1:10">
      <c r="A39" s="145"/>
      <c r="B39" s="145"/>
      <c r="C39" s="145"/>
      <c r="D39" s="147"/>
      <c r="E39" s="145"/>
      <c r="F39" s="148"/>
      <c r="G39" s="149"/>
      <c r="H39" s="145"/>
      <c r="I39" s="150"/>
      <c r="J39" s="145"/>
    </row>
    <row r="40" spans="1:10">
      <c r="A40" s="145"/>
      <c r="B40" s="145"/>
      <c r="C40" s="145"/>
      <c r="D40" s="147"/>
      <c r="E40" s="145"/>
      <c r="F40" s="148"/>
      <c r="G40" s="149"/>
      <c r="H40" s="145"/>
      <c r="I40" s="150"/>
      <c r="J40" s="145"/>
    </row>
    <row r="41" spans="1:10">
      <c r="A41" s="145"/>
      <c r="B41" s="145"/>
      <c r="C41" s="145"/>
      <c r="D41" s="147"/>
      <c r="E41" s="145"/>
      <c r="F41" s="148"/>
      <c r="G41" s="149"/>
      <c r="H41" s="145"/>
      <c r="I41" s="150"/>
      <c r="J41" s="145"/>
    </row>
    <row r="42" spans="1:10">
      <c r="A42" s="145"/>
      <c r="B42" s="145"/>
      <c r="C42" s="145"/>
      <c r="D42" s="147"/>
      <c r="E42" s="145"/>
      <c r="F42" s="148"/>
      <c r="G42" s="149"/>
      <c r="H42" s="145"/>
      <c r="I42" s="150"/>
      <c r="J42" s="145"/>
    </row>
    <row r="43" spans="1:10">
      <c r="A43" s="145"/>
      <c r="B43" s="145"/>
      <c r="C43" s="145"/>
      <c r="D43" s="147"/>
      <c r="E43" s="145"/>
      <c r="F43" s="148"/>
      <c r="G43" s="149"/>
      <c r="H43" s="145"/>
      <c r="I43" s="150"/>
      <c r="J43" s="145"/>
    </row>
    <row r="44" spans="1:10">
      <c r="A44" s="145"/>
      <c r="B44" s="145"/>
      <c r="C44" s="145"/>
      <c r="D44" s="147"/>
      <c r="E44" s="145"/>
      <c r="F44" s="148"/>
      <c r="G44" s="149"/>
      <c r="H44" s="145"/>
      <c r="I44" s="150"/>
      <c r="J44" s="145"/>
    </row>
    <row r="45" spans="1:10">
      <c r="A45" s="145"/>
      <c r="B45" s="145"/>
      <c r="C45" s="145"/>
      <c r="D45" s="147"/>
      <c r="E45" s="145"/>
      <c r="F45" s="148"/>
      <c r="G45" s="149"/>
      <c r="H45" s="145"/>
      <c r="I45" s="150"/>
      <c r="J45" s="145"/>
    </row>
    <row r="46" spans="1:10">
      <c r="A46" s="145"/>
      <c r="B46" s="145"/>
      <c r="C46" s="145"/>
      <c r="D46" s="147"/>
      <c r="E46" s="145"/>
      <c r="F46" s="148"/>
      <c r="G46" s="149"/>
      <c r="H46" s="145"/>
      <c r="I46" s="150"/>
      <c r="J46" s="145"/>
    </row>
    <row r="47" spans="1:10">
      <c r="A47" s="145"/>
      <c r="B47" s="145"/>
      <c r="C47" s="145"/>
      <c r="D47" s="147"/>
      <c r="E47" s="145"/>
      <c r="F47" s="148"/>
      <c r="G47" s="149"/>
      <c r="H47" s="145"/>
      <c r="I47" s="150"/>
      <c r="J47" s="145"/>
    </row>
    <row r="48" spans="1:10">
      <c r="A48" s="145"/>
      <c r="B48" s="145"/>
      <c r="C48" s="145"/>
      <c r="D48" s="147"/>
      <c r="E48" s="145"/>
      <c r="F48" s="148"/>
      <c r="G48" s="149"/>
      <c r="H48" s="145"/>
      <c r="I48" s="150"/>
      <c r="J48" s="145"/>
    </row>
    <row r="49" spans="1:10">
      <c r="A49" s="145"/>
      <c r="B49" s="145"/>
      <c r="C49" s="145"/>
      <c r="D49" s="147"/>
      <c r="E49" s="145"/>
      <c r="F49" s="148"/>
      <c r="G49" s="149"/>
      <c r="H49" s="145"/>
      <c r="I49" s="150"/>
      <c r="J49" s="145"/>
    </row>
    <row r="50" spans="1:10">
      <c r="A50" s="145"/>
      <c r="B50" s="145"/>
      <c r="C50" s="145"/>
      <c r="D50" s="147"/>
      <c r="E50" s="145"/>
      <c r="F50" s="148"/>
      <c r="G50" s="149"/>
      <c r="H50" s="145"/>
      <c r="I50" s="150"/>
      <c r="J50" s="145"/>
    </row>
    <row r="51" spans="1:10">
      <c r="A51" s="145"/>
      <c r="B51" s="145"/>
      <c r="C51" s="145"/>
      <c r="D51" s="147"/>
      <c r="E51" s="145"/>
      <c r="F51" s="148"/>
      <c r="G51" s="149"/>
      <c r="H51" s="145"/>
      <c r="I51" s="150"/>
      <c r="J51" s="145"/>
    </row>
    <row r="52" spans="1:10">
      <c r="A52" s="145"/>
      <c r="B52" s="145"/>
      <c r="C52" s="145"/>
      <c r="D52" s="147"/>
      <c r="E52" s="145"/>
      <c r="F52" s="148"/>
      <c r="G52" s="149"/>
      <c r="H52" s="145"/>
      <c r="I52" s="150"/>
      <c r="J52" s="145"/>
    </row>
    <row r="53" spans="1:10">
      <c r="A53" s="145"/>
      <c r="B53" s="145"/>
      <c r="C53" s="145"/>
      <c r="D53" s="147"/>
      <c r="E53" s="145"/>
      <c r="F53" s="148"/>
      <c r="G53" s="149"/>
      <c r="H53" s="145"/>
      <c r="I53" s="150"/>
      <c r="J53" s="145"/>
    </row>
    <row r="54" spans="1:10">
      <c r="A54" s="145"/>
      <c r="B54" s="145"/>
      <c r="C54" s="145"/>
      <c r="D54" s="147"/>
      <c r="E54" s="145"/>
      <c r="F54" s="148"/>
      <c r="G54" s="149"/>
      <c r="H54" s="145"/>
      <c r="I54" s="150"/>
      <c r="J54" s="145"/>
    </row>
    <row r="55" spans="1:10">
      <c r="A55" s="145"/>
      <c r="B55" s="145"/>
      <c r="C55" s="145"/>
      <c r="D55" s="147"/>
      <c r="E55" s="145"/>
      <c r="F55" s="148"/>
      <c r="G55" s="149"/>
      <c r="H55" s="145"/>
      <c r="I55" s="150"/>
      <c r="J55" s="145"/>
    </row>
    <row r="56" spans="1:10">
      <c r="A56" s="145"/>
      <c r="B56" s="145"/>
      <c r="C56" s="145"/>
      <c r="D56" s="147"/>
      <c r="E56" s="145"/>
      <c r="F56" s="148"/>
      <c r="G56" s="149"/>
      <c r="H56" s="145"/>
      <c r="I56" s="150"/>
      <c r="J56" s="145"/>
    </row>
    <row r="57" spans="1:10">
      <c r="A57" s="145"/>
      <c r="B57" s="145"/>
      <c r="C57" s="145"/>
      <c r="D57" s="147"/>
      <c r="E57" s="145"/>
      <c r="F57" s="148"/>
      <c r="G57" s="149"/>
      <c r="H57" s="145"/>
      <c r="I57" s="150"/>
      <c r="J57" s="145"/>
    </row>
    <row r="58" spans="1:10">
      <c r="A58" s="145"/>
      <c r="B58" s="145"/>
      <c r="C58" s="145"/>
      <c r="D58" s="147"/>
      <c r="E58" s="145"/>
      <c r="F58" s="148"/>
      <c r="G58" s="149"/>
      <c r="H58" s="145"/>
      <c r="I58" s="150"/>
      <c r="J58" s="145"/>
    </row>
    <row r="59" spans="1:10">
      <c r="A59" s="145"/>
      <c r="B59" s="145"/>
      <c r="C59" s="145"/>
      <c r="D59" s="147"/>
      <c r="E59" s="145"/>
      <c r="F59" s="148"/>
      <c r="G59" s="149"/>
      <c r="H59" s="145"/>
      <c r="I59" s="150"/>
      <c r="J59" s="145"/>
    </row>
    <row r="60" spans="1:10">
      <c r="A60" s="145"/>
      <c r="B60" s="145"/>
      <c r="C60" s="145"/>
      <c r="D60" s="147"/>
      <c r="E60" s="145"/>
      <c r="F60" s="148"/>
      <c r="G60" s="149"/>
      <c r="H60" s="145"/>
      <c r="I60" s="150"/>
      <c r="J60" s="145"/>
    </row>
    <row r="61" spans="1:10">
      <c r="A61" s="145"/>
      <c r="B61" s="145"/>
      <c r="C61" s="145"/>
      <c r="D61" s="147"/>
      <c r="E61" s="145"/>
      <c r="F61" s="148"/>
      <c r="G61" s="149"/>
      <c r="H61" s="145"/>
      <c r="I61" s="150"/>
      <c r="J61" s="145"/>
    </row>
    <row r="62" spans="1:10">
      <c r="A62" s="145"/>
      <c r="B62" s="145"/>
      <c r="C62" s="145"/>
      <c r="D62" s="147"/>
      <c r="E62" s="145"/>
      <c r="F62" s="148"/>
      <c r="G62" s="149"/>
      <c r="H62" s="145"/>
      <c r="I62" s="150"/>
      <c r="J62" s="145"/>
    </row>
    <row r="63" spans="1:10">
      <c r="A63" s="145"/>
      <c r="B63" s="145"/>
      <c r="C63" s="145"/>
      <c r="D63" s="147"/>
      <c r="E63" s="145"/>
      <c r="F63" s="148"/>
      <c r="G63" s="149"/>
      <c r="H63" s="145"/>
      <c r="I63" s="150"/>
      <c r="J63" s="145"/>
    </row>
    <row r="64" spans="1:10">
      <c r="A64" s="145"/>
      <c r="B64" s="145"/>
      <c r="C64" s="145"/>
      <c r="D64" s="147"/>
      <c r="E64" s="145"/>
      <c r="F64" s="148"/>
      <c r="G64" s="149"/>
      <c r="H64" s="145"/>
      <c r="I64" s="150"/>
      <c r="J64" s="145"/>
    </row>
    <row r="65" spans="1:10">
      <c r="A65" s="145"/>
      <c r="B65" s="145"/>
      <c r="C65" s="145"/>
      <c r="D65" s="147"/>
      <c r="E65" s="145"/>
      <c r="F65" s="148"/>
      <c r="G65" s="149"/>
      <c r="H65" s="145"/>
      <c r="I65" s="150"/>
      <c r="J65" s="145"/>
    </row>
    <row r="66" spans="1:10">
      <c r="A66" s="145"/>
      <c r="B66" s="145"/>
      <c r="C66" s="145"/>
      <c r="D66" s="147"/>
      <c r="E66" s="145"/>
      <c r="F66" s="148"/>
      <c r="G66" s="149"/>
      <c r="H66" s="145"/>
      <c r="I66" s="150"/>
      <c r="J66" s="145"/>
    </row>
    <row r="67" spans="1:10">
      <c r="A67" s="145"/>
      <c r="B67" s="145"/>
      <c r="C67" s="145"/>
      <c r="D67" s="147"/>
      <c r="E67" s="145"/>
      <c r="F67" s="148"/>
      <c r="G67" s="149"/>
      <c r="H67" s="145"/>
      <c r="I67" s="150"/>
      <c r="J67" s="145"/>
    </row>
    <row r="68" spans="1:10">
      <c r="A68" s="145"/>
      <c r="B68" s="145"/>
      <c r="C68" s="145"/>
      <c r="D68" s="147"/>
      <c r="E68" s="145"/>
      <c r="F68" s="148"/>
      <c r="G68" s="149"/>
      <c r="H68" s="145"/>
      <c r="I68" s="150"/>
      <c r="J68" s="145"/>
    </row>
    <row r="69" spans="1:10">
      <c r="A69" s="145"/>
      <c r="B69" s="145"/>
      <c r="C69" s="145"/>
      <c r="D69" s="147"/>
      <c r="E69" s="145"/>
      <c r="F69" s="148"/>
      <c r="G69" s="149"/>
      <c r="H69" s="145"/>
      <c r="I69" s="150"/>
      <c r="J69" s="145"/>
    </row>
    <row r="70" spans="1:10">
      <c r="A70" s="145"/>
      <c r="B70" s="145"/>
      <c r="C70" s="145"/>
      <c r="D70" s="147"/>
      <c r="E70" s="145"/>
      <c r="F70" s="148"/>
      <c r="G70" s="149"/>
      <c r="H70" s="145"/>
      <c r="I70" s="150"/>
      <c r="J70" s="145"/>
    </row>
    <row r="71" spans="1:10">
      <c r="A71" s="145"/>
      <c r="B71" s="145"/>
      <c r="C71" s="145"/>
      <c r="D71" s="147"/>
      <c r="E71" s="145"/>
      <c r="F71" s="148"/>
      <c r="G71" s="149"/>
      <c r="H71" s="145"/>
      <c r="I71" s="150"/>
      <c r="J71" s="145"/>
    </row>
    <row r="72" spans="1:10">
      <c r="A72" s="145"/>
      <c r="B72" s="145"/>
      <c r="C72" s="145"/>
      <c r="D72" s="147"/>
      <c r="E72" s="145"/>
      <c r="F72" s="148"/>
      <c r="G72" s="149"/>
      <c r="H72" s="145"/>
      <c r="I72" s="150"/>
      <c r="J72" s="145"/>
    </row>
    <row r="73" spans="1:10">
      <c r="A73" s="145"/>
      <c r="B73" s="145"/>
      <c r="C73" s="145"/>
      <c r="D73" s="147"/>
      <c r="E73" s="145"/>
      <c r="F73" s="148"/>
      <c r="G73" s="149"/>
      <c r="H73" s="145"/>
      <c r="I73" s="150"/>
      <c r="J73" s="145"/>
    </row>
    <row r="74" spans="1:10">
      <c r="A74" s="145"/>
      <c r="B74" s="145"/>
      <c r="C74" s="145"/>
      <c r="D74" s="147"/>
      <c r="E74" s="145"/>
      <c r="F74" s="148"/>
      <c r="G74" s="149"/>
      <c r="H74" s="145"/>
      <c r="I74" s="150"/>
      <c r="J74" s="145"/>
    </row>
    <row r="75" spans="1:10">
      <c r="A75" s="145"/>
      <c r="B75" s="145"/>
      <c r="C75" s="145"/>
      <c r="D75" s="147"/>
      <c r="E75" s="145"/>
      <c r="F75" s="148"/>
      <c r="G75" s="149"/>
      <c r="H75" s="145"/>
      <c r="I75" s="150"/>
      <c r="J75" s="145"/>
    </row>
    <row r="76" spans="1:10">
      <c r="A76" s="145"/>
      <c r="B76" s="145"/>
      <c r="C76" s="145"/>
      <c r="D76" s="147"/>
      <c r="E76" s="145"/>
      <c r="F76" s="148"/>
      <c r="G76" s="149"/>
      <c r="H76" s="145"/>
      <c r="I76" s="150"/>
      <c r="J76" s="145"/>
    </row>
    <row r="77" spans="1:10">
      <c r="A77" s="145"/>
      <c r="B77" s="145"/>
      <c r="C77" s="145"/>
      <c r="D77" s="147"/>
      <c r="E77" s="145"/>
      <c r="F77" s="148"/>
      <c r="G77" s="149"/>
      <c r="H77" s="145"/>
      <c r="I77" s="150"/>
      <c r="J77" s="145"/>
    </row>
    <row r="78" spans="1:10">
      <c r="A78" s="145"/>
      <c r="B78" s="145"/>
      <c r="C78" s="145"/>
      <c r="D78" s="147"/>
      <c r="E78" s="145"/>
      <c r="F78" s="148"/>
      <c r="G78" s="149"/>
      <c r="H78" s="145"/>
      <c r="I78" s="150"/>
      <c r="J78" s="145"/>
    </row>
    <row r="79" spans="1:10">
      <c r="A79" s="145"/>
      <c r="B79" s="145"/>
      <c r="C79" s="145"/>
      <c r="D79" s="147"/>
      <c r="E79" s="145"/>
      <c r="F79" s="148"/>
      <c r="G79" s="149"/>
      <c r="H79" s="145"/>
      <c r="I79" s="150"/>
      <c r="J79" s="145"/>
    </row>
    <row r="80" spans="1:10">
      <c r="A80" s="145"/>
      <c r="B80" s="145"/>
      <c r="C80" s="145"/>
      <c r="D80" s="147"/>
      <c r="E80" s="145"/>
      <c r="F80" s="148"/>
      <c r="G80" s="149"/>
      <c r="H80" s="145"/>
      <c r="I80" s="150"/>
      <c r="J80" s="145"/>
    </row>
    <row r="81" spans="1:10">
      <c r="A81" s="145"/>
      <c r="B81" s="145"/>
      <c r="C81" s="145"/>
      <c r="D81" s="147"/>
      <c r="E81" s="145"/>
      <c r="F81" s="148"/>
      <c r="G81" s="149"/>
      <c r="H81" s="145"/>
      <c r="I81" s="150"/>
      <c r="J81" s="145"/>
    </row>
    <row r="82" spans="1:10">
      <c r="A82" s="145"/>
      <c r="B82" s="145"/>
      <c r="C82" s="145"/>
      <c r="D82" s="147"/>
      <c r="E82" s="145"/>
      <c r="F82" s="148"/>
      <c r="G82" s="149"/>
      <c r="H82" s="145"/>
      <c r="I82" s="150"/>
      <c r="J82" s="145"/>
    </row>
    <row r="83" spans="1:10">
      <c r="A83" s="145"/>
      <c r="B83" s="145"/>
      <c r="C83" s="145"/>
      <c r="D83" s="147"/>
      <c r="E83" s="145"/>
      <c r="F83" s="148"/>
      <c r="G83" s="149"/>
      <c r="H83" s="145"/>
      <c r="I83" s="150"/>
      <c r="J83" s="145"/>
    </row>
    <row r="84" spans="1:10">
      <c r="A84" s="145"/>
      <c r="B84" s="145"/>
      <c r="C84" s="145"/>
      <c r="D84" s="147"/>
      <c r="E84" s="145"/>
      <c r="F84" s="148"/>
      <c r="G84" s="149"/>
      <c r="H84" s="145"/>
      <c r="I84" s="150"/>
      <c r="J84" s="145"/>
    </row>
    <row r="85" spans="1:10">
      <c r="A85" s="145"/>
      <c r="B85" s="145"/>
      <c r="C85" s="145"/>
      <c r="D85" s="147"/>
      <c r="E85" s="145"/>
      <c r="F85" s="148"/>
      <c r="G85" s="149"/>
      <c r="H85" s="145"/>
      <c r="I85" s="150"/>
      <c r="J85" s="145"/>
    </row>
    <row r="86" spans="1:10">
      <c r="A86" s="145"/>
      <c r="B86" s="145"/>
      <c r="C86" s="145"/>
      <c r="D86" s="147"/>
      <c r="E86" s="145"/>
      <c r="F86" s="148"/>
      <c r="G86" s="149"/>
      <c r="H86" s="145"/>
      <c r="I86" s="150"/>
      <c r="J86" s="145"/>
    </row>
    <row r="87" spans="1:10">
      <c r="A87" s="145"/>
      <c r="B87" s="145"/>
      <c r="C87" s="145"/>
      <c r="D87" s="147"/>
      <c r="E87" s="145"/>
      <c r="F87" s="148"/>
      <c r="G87" s="149"/>
      <c r="H87" s="145"/>
      <c r="I87" s="150"/>
      <c r="J87" s="145"/>
    </row>
    <row r="88" spans="1:10">
      <c r="A88" s="145"/>
      <c r="B88" s="145"/>
      <c r="C88" s="145"/>
      <c r="D88" s="147"/>
      <c r="E88" s="145"/>
      <c r="F88" s="148"/>
      <c r="G88" s="149"/>
      <c r="H88" s="145"/>
      <c r="I88" s="150"/>
      <c r="J88" s="145"/>
    </row>
    <row r="89" spans="1:10">
      <c r="A89" s="145"/>
      <c r="B89" s="145"/>
      <c r="C89" s="145"/>
      <c r="D89" s="147"/>
      <c r="E89" s="145"/>
      <c r="F89" s="148"/>
      <c r="G89" s="149"/>
      <c r="H89" s="145"/>
      <c r="I89" s="150"/>
      <c r="J89" s="145"/>
    </row>
    <row r="90" spans="1:10">
      <c r="A90" s="145"/>
      <c r="B90" s="145"/>
      <c r="C90" s="145"/>
      <c r="D90" s="147"/>
      <c r="E90" s="145"/>
      <c r="F90" s="148"/>
      <c r="G90" s="149"/>
      <c r="H90" s="145"/>
      <c r="I90" s="150"/>
      <c r="J90" s="145"/>
    </row>
    <row r="91" spans="1:10">
      <c r="A91" s="145"/>
      <c r="B91" s="145"/>
      <c r="C91" s="145"/>
      <c r="D91" s="147"/>
      <c r="E91" s="145"/>
      <c r="F91" s="148"/>
      <c r="G91" s="149"/>
      <c r="H91" s="145"/>
      <c r="I91" s="150"/>
      <c r="J91" s="145"/>
    </row>
    <row r="92" spans="1:10">
      <c r="A92" s="145"/>
      <c r="B92" s="145"/>
      <c r="C92" s="145"/>
      <c r="D92" s="147"/>
      <c r="E92" s="145"/>
      <c r="F92" s="148"/>
      <c r="G92" s="149"/>
      <c r="H92" s="145"/>
      <c r="I92" s="150"/>
      <c r="J92" s="145"/>
    </row>
    <row r="93" spans="1:10">
      <c r="A93" s="145"/>
      <c r="B93" s="145"/>
      <c r="C93" s="145"/>
      <c r="D93" s="147"/>
      <c r="E93" s="145"/>
      <c r="F93" s="148"/>
      <c r="G93" s="149"/>
      <c r="H93" s="145"/>
      <c r="I93" s="150"/>
      <c r="J93" s="145"/>
    </row>
    <row r="94" spans="1:10">
      <c r="A94" s="145"/>
      <c r="B94" s="145"/>
      <c r="C94" s="145"/>
      <c r="D94" s="147"/>
      <c r="E94" s="145"/>
      <c r="F94" s="148"/>
      <c r="G94" s="149"/>
      <c r="H94" s="145"/>
      <c r="I94" s="150"/>
      <c r="J94" s="145"/>
    </row>
    <row r="95" spans="1:10">
      <c r="A95" s="145"/>
      <c r="B95" s="145"/>
      <c r="C95" s="145"/>
      <c r="D95" s="147"/>
      <c r="E95" s="145"/>
      <c r="F95" s="148"/>
      <c r="G95" s="149"/>
      <c r="H95" s="145"/>
      <c r="I95" s="150"/>
      <c r="J95" s="145"/>
    </row>
    <row r="96" spans="1:10">
      <c r="A96" s="145"/>
      <c r="B96" s="145"/>
      <c r="C96" s="145"/>
      <c r="D96" s="147"/>
      <c r="E96" s="145"/>
      <c r="F96" s="148"/>
      <c r="G96" s="149"/>
      <c r="H96" s="145"/>
      <c r="I96" s="150"/>
      <c r="J96" s="145"/>
    </row>
    <row r="97" spans="1:10">
      <c r="A97" s="145"/>
      <c r="B97" s="145"/>
      <c r="C97" s="145"/>
      <c r="D97" s="147"/>
      <c r="E97" s="145"/>
      <c r="F97" s="148"/>
      <c r="G97" s="149"/>
      <c r="H97" s="145"/>
      <c r="I97" s="150"/>
      <c r="J97" s="145"/>
    </row>
    <row r="98" spans="1:10">
      <c r="A98" s="145"/>
      <c r="B98" s="145"/>
      <c r="C98" s="145"/>
      <c r="D98" s="147"/>
      <c r="E98" s="145"/>
      <c r="F98" s="148"/>
      <c r="G98" s="149"/>
      <c r="H98" s="145"/>
      <c r="I98" s="150"/>
      <c r="J98" s="145"/>
    </row>
    <row r="99" spans="1:10">
      <c r="A99" s="145"/>
      <c r="B99" s="145"/>
      <c r="C99" s="145"/>
      <c r="D99" s="147"/>
      <c r="E99" s="145"/>
      <c r="F99" s="148"/>
      <c r="G99" s="149"/>
      <c r="H99" s="145"/>
      <c r="I99" s="150"/>
      <c r="J99" s="145"/>
    </row>
    <row r="100" spans="1:10">
      <c r="A100" s="145"/>
      <c r="B100" s="145"/>
      <c r="C100" s="145"/>
      <c r="D100" s="147"/>
      <c r="E100" s="145"/>
      <c r="F100" s="148"/>
      <c r="G100" s="149"/>
      <c r="H100" s="145"/>
      <c r="I100" s="150"/>
      <c r="J100" s="145"/>
    </row>
    <row r="101" spans="1:10">
      <c r="A101" s="145"/>
      <c r="B101" s="145"/>
      <c r="C101" s="145"/>
      <c r="D101" s="147"/>
      <c r="E101" s="145"/>
      <c r="F101" s="148"/>
      <c r="G101" s="149"/>
      <c r="H101" s="145"/>
      <c r="I101" s="150"/>
      <c r="J101" s="145"/>
    </row>
    <row r="102" spans="1:10">
      <c r="A102" s="145"/>
      <c r="B102" s="145"/>
      <c r="C102" s="145"/>
      <c r="D102" s="147"/>
      <c r="E102" s="145"/>
      <c r="F102" s="148"/>
      <c r="G102" s="149"/>
      <c r="H102" s="145"/>
      <c r="I102" s="150"/>
      <c r="J102" s="145"/>
    </row>
    <row r="103" spans="1:10">
      <c r="A103" s="145"/>
      <c r="B103" s="145"/>
      <c r="C103" s="145"/>
      <c r="D103" s="147"/>
      <c r="E103" s="145"/>
      <c r="F103" s="148"/>
      <c r="G103" s="149"/>
      <c r="H103" s="145"/>
      <c r="I103" s="150"/>
      <c r="J103" s="145"/>
    </row>
    <row r="104" spans="1:10">
      <c r="A104" s="145"/>
      <c r="B104" s="145"/>
      <c r="C104" s="145"/>
      <c r="D104" s="147"/>
      <c r="E104" s="145"/>
      <c r="F104" s="148"/>
      <c r="G104" s="149"/>
      <c r="H104" s="145"/>
      <c r="I104" s="150"/>
      <c r="J104" s="145"/>
    </row>
    <row r="105" spans="1:10">
      <c r="A105" s="145"/>
      <c r="B105" s="145"/>
      <c r="C105" s="145"/>
      <c r="D105" s="147"/>
      <c r="E105" s="145"/>
      <c r="F105" s="148"/>
      <c r="G105" s="149"/>
      <c r="H105" s="145"/>
      <c r="I105" s="150"/>
      <c r="J105" s="145"/>
    </row>
    <row r="106" spans="1:10">
      <c r="A106" s="145"/>
      <c r="B106" s="145"/>
      <c r="C106" s="145"/>
      <c r="D106" s="147"/>
      <c r="E106" s="145"/>
      <c r="F106" s="148"/>
      <c r="G106" s="149"/>
      <c r="H106" s="145"/>
      <c r="I106" s="150"/>
      <c r="J106" s="145"/>
    </row>
    <row r="107" spans="1:10">
      <c r="A107" s="145"/>
      <c r="B107" s="145"/>
      <c r="C107" s="145"/>
      <c r="D107" s="147"/>
      <c r="E107" s="145"/>
      <c r="F107" s="148"/>
      <c r="G107" s="149"/>
      <c r="H107" s="145"/>
      <c r="I107" s="150"/>
      <c r="J107" s="145"/>
    </row>
    <row r="108" spans="1:10">
      <c r="A108" s="145"/>
      <c r="B108" s="145"/>
      <c r="C108" s="145"/>
      <c r="D108" s="147"/>
      <c r="E108" s="145"/>
      <c r="F108" s="148"/>
      <c r="G108" s="149"/>
      <c r="H108" s="145"/>
      <c r="I108" s="150"/>
      <c r="J108" s="145"/>
    </row>
    <row r="109" spans="1:10">
      <c r="A109" s="145"/>
      <c r="B109" s="145"/>
      <c r="C109" s="145"/>
      <c r="D109" s="147"/>
      <c r="E109" s="145"/>
      <c r="F109" s="148"/>
      <c r="G109" s="149"/>
      <c r="H109" s="145"/>
      <c r="I109" s="150"/>
      <c r="J109" s="145"/>
    </row>
    <row r="110" spans="1:10">
      <c r="A110" s="145"/>
      <c r="B110" s="145"/>
      <c r="C110" s="145"/>
      <c r="D110" s="147"/>
      <c r="E110" s="145"/>
      <c r="F110" s="148"/>
      <c r="G110" s="149"/>
      <c r="H110" s="145"/>
      <c r="I110" s="150"/>
      <c r="J110" s="145"/>
    </row>
    <row r="111" spans="1:10">
      <c r="A111" s="145"/>
      <c r="B111" s="145"/>
      <c r="C111" s="145"/>
      <c r="D111" s="147"/>
      <c r="E111" s="145"/>
      <c r="F111" s="148"/>
      <c r="G111" s="149"/>
      <c r="H111" s="145"/>
      <c r="I111" s="150"/>
      <c r="J111" s="145"/>
    </row>
    <row r="112" spans="1:10">
      <c r="A112" s="145"/>
      <c r="B112" s="145"/>
      <c r="C112" s="145"/>
      <c r="D112" s="147"/>
      <c r="E112" s="145"/>
      <c r="F112" s="148"/>
      <c r="G112" s="149"/>
      <c r="H112" s="145"/>
      <c r="I112" s="150"/>
      <c r="J112" s="145"/>
    </row>
    <row r="113" spans="1:10">
      <c r="A113" s="145"/>
      <c r="B113" s="145"/>
      <c r="C113" s="145"/>
      <c r="D113" s="147"/>
      <c r="E113" s="145"/>
      <c r="F113" s="148"/>
      <c r="G113" s="149"/>
      <c r="H113" s="145"/>
      <c r="I113" s="150"/>
      <c r="J113" s="145"/>
    </row>
    <row r="114" spans="1:10">
      <c r="A114" s="145"/>
      <c r="B114" s="145"/>
      <c r="C114" s="145"/>
      <c r="D114" s="147"/>
      <c r="E114" s="145"/>
      <c r="F114" s="148"/>
      <c r="G114" s="149"/>
      <c r="H114" s="145"/>
      <c r="I114" s="150"/>
      <c r="J114" s="145"/>
    </row>
    <row r="115" spans="1:10">
      <c r="A115" s="145"/>
      <c r="B115" s="145"/>
      <c r="C115" s="145"/>
      <c r="D115" s="147"/>
      <c r="E115" s="145"/>
      <c r="F115" s="148"/>
      <c r="G115" s="149"/>
      <c r="H115" s="145"/>
      <c r="I115" s="150"/>
      <c r="J115" s="145"/>
    </row>
    <row r="116" spans="1:10">
      <c r="A116" s="145"/>
      <c r="B116" s="145"/>
      <c r="C116" s="145"/>
      <c r="D116" s="147"/>
      <c r="E116" s="145"/>
      <c r="F116" s="148"/>
      <c r="G116" s="149"/>
      <c r="H116" s="145"/>
      <c r="I116" s="150"/>
      <c r="J116" s="145"/>
    </row>
    <row r="117" spans="1:10">
      <c r="A117" s="145"/>
      <c r="B117" s="145"/>
      <c r="C117" s="145"/>
      <c r="D117" s="147"/>
      <c r="E117" s="145"/>
      <c r="F117" s="148"/>
      <c r="G117" s="149"/>
      <c r="H117" s="145"/>
      <c r="I117" s="150"/>
      <c r="J117" s="145"/>
    </row>
    <row r="118" spans="1:10">
      <c r="A118" s="145"/>
      <c r="B118" s="145"/>
      <c r="C118" s="145"/>
      <c r="D118" s="147"/>
      <c r="E118" s="145"/>
      <c r="F118" s="148"/>
      <c r="G118" s="149"/>
      <c r="H118" s="145"/>
      <c r="I118" s="150"/>
      <c r="J118" s="145"/>
    </row>
    <row r="119" spans="1:10">
      <c r="A119" s="145"/>
      <c r="B119" s="145"/>
      <c r="C119" s="145"/>
      <c r="D119" s="147"/>
      <c r="E119" s="145"/>
      <c r="F119" s="148"/>
      <c r="G119" s="149"/>
      <c r="H119" s="145"/>
      <c r="I119" s="150"/>
      <c r="J119" s="145"/>
    </row>
    <row r="120" spans="1:10">
      <c r="A120" s="145"/>
      <c r="B120" s="145"/>
      <c r="C120" s="145"/>
      <c r="D120" s="147"/>
      <c r="E120" s="145"/>
      <c r="F120" s="148"/>
      <c r="G120" s="149"/>
      <c r="H120" s="145"/>
      <c r="I120" s="150"/>
      <c r="J120" s="145"/>
    </row>
    <row r="121" spans="1:10">
      <c r="A121" s="145"/>
      <c r="B121" s="145"/>
      <c r="C121" s="145"/>
      <c r="D121" s="147"/>
      <c r="E121" s="145"/>
      <c r="F121" s="148"/>
      <c r="G121" s="149"/>
      <c r="H121" s="145"/>
      <c r="I121" s="150"/>
      <c r="J121" s="145"/>
    </row>
    <row r="122" spans="1:10">
      <c r="A122" s="145"/>
      <c r="B122" s="145"/>
      <c r="C122" s="145"/>
      <c r="D122" s="147"/>
      <c r="E122" s="145"/>
      <c r="F122" s="148"/>
      <c r="G122" s="149"/>
      <c r="H122" s="145"/>
      <c r="I122" s="150"/>
      <c r="J122" s="145"/>
    </row>
    <row r="123" spans="1:10">
      <c r="A123" s="145"/>
      <c r="B123" s="145"/>
      <c r="C123" s="145"/>
      <c r="D123" s="147"/>
      <c r="E123" s="145"/>
      <c r="F123" s="148"/>
      <c r="G123" s="149"/>
      <c r="H123" s="145"/>
      <c r="I123" s="150"/>
      <c r="J123" s="145"/>
    </row>
    <row r="124" spans="1:10">
      <c r="A124" s="145"/>
      <c r="B124" s="145"/>
      <c r="C124" s="145"/>
      <c r="D124" s="147"/>
      <c r="E124" s="145"/>
      <c r="F124" s="148"/>
      <c r="G124" s="149"/>
      <c r="H124" s="145"/>
      <c r="I124" s="150"/>
      <c r="J124" s="145"/>
    </row>
    <row r="125" spans="1:10">
      <c r="A125" s="145"/>
      <c r="B125" s="145"/>
      <c r="C125" s="145"/>
      <c r="D125" s="147"/>
      <c r="E125" s="145"/>
      <c r="F125" s="148"/>
      <c r="G125" s="149"/>
      <c r="H125" s="145"/>
      <c r="I125" s="150"/>
      <c r="J125" s="145"/>
    </row>
    <row r="126" spans="1:10">
      <c r="A126" s="145"/>
      <c r="B126" s="145"/>
      <c r="C126" s="145"/>
      <c r="D126" s="147"/>
      <c r="E126" s="145"/>
      <c r="F126" s="148"/>
      <c r="G126" s="149"/>
      <c r="H126" s="145"/>
      <c r="I126" s="150"/>
      <c r="J126" s="145"/>
    </row>
    <row r="127" spans="1:10">
      <c r="A127" s="145"/>
      <c r="B127" s="145"/>
      <c r="C127" s="145"/>
      <c r="D127" s="147"/>
      <c r="E127" s="145"/>
      <c r="F127" s="148"/>
      <c r="G127" s="149"/>
      <c r="H127" s="145"/>
      <c r="I127" s="150"/>
      <c r="J127" s="145"/>
    </row>
    <row r="128" spans="1:10">
      <c r="A128" s="145"/>
      <c r="B128" s="145"/>
      <c r="C128" s="145"/>
      <c r="D128" s="147"/>
      <c r="E128" s="145"/>
      <c r="F128" s="148"/>
      <c r="G128" s="149"/>
      <c r="H128" s="145"/>
      <c r="I128" s="150"/>
      <c r="J128" s="145"/>
    </row>
    <row r="129" spans="1:10">
      <c r="A129" s="145"/>
      <c r="B129" s="145"/>
      <c r="C129" s="145"/>
      <c r="D129" s="147"/>
      <c r="E129" s="145"/>
      <c r="F129" s="148"/>
      <c r="G129" s="149"/>
      <c r="H129" s="145"/>
      <c r="I129" s="150"/>
      <c r="J129" s="145"/>
    </row>
    <row r="130" spans="1:10">
      <c r="A130" s="145"/>
      <c r="B130" s="145"/>
      <c r="C130" s="145"/>
      <c r="D130" s="147"/>
      <c r="E130" s="145"/>
      <c r="F130" s="148"/>
      <c r="G130" s="149"/>
      <c r="H130" s="145"/>
      <c r="I130" s="150"/>
      <c r="J130" s="145"/>
    </row>
    <row r="131" spans="1:10">
      <c r="A131" s="145"/>
      <c r="B131" s="145"/>
      <c r="C131" s="145"/>
      <c r="D131" s="147"/>
      <c r="E131" s="145"/>
      <c r="F131" s="148"/>
      <c r="G131" s="149"/>
      <c r="H131" s="145"/>
      <c r="I131" s="150"/>
      <c r="J131" s="145"/>
    </row>
    <row r="132" spans="1:10">
      <c r="A132" s="145"/>
      <c r="B132" s="145"/>
      <c r="C132" s="145"/>
      <c r="D132" s="147"/>
      <c r="E132" s="145"/>
      <c r="F132" s="148"/>
      <c r="G132" s="149"/>
      <c r="H132" s="145"/>
      <c r="I132" s="150"/>
      <c r="J132" s="145"/>
    </row>
    <row r="133" spans="1:10">
      <c r="A133" s="145"/>
      <c r="B133" s="145"/>
      <c r="C133" s="145"/>
      <c r="D133" s="147"/>
      <c r="E133" s="145"/>
      <c r="F133" s="148"/>
      <c r="G133" s="149"/>
      <c r="H133" s="145"/>
      <c r="I133" s="150"/>
      <c r="J133" s="145"/>
    </row>
    <row r="134" spans="1:10">
      <c r="A134" s="145"/>
      <c r="B134" s="145"/>
      <c r="C134" s="145"/>
      <c r="D134" s="147"/>
      <c r="E134" s="145"/>
      <c r="F134" s="148"/>
      <c r="G134" s="149"/>
      <c r="H134" s="145"/>
      <c r="I134" s="150"/>
      <c r="J134" s="145"/>
    </row>
    <row r="135" spans="1:10">
      <c r="A135" s="145"/>
      <c r="B135" s="145"/>
      <c r="C135" s="145"/>
      <c r="D135" s="147"/>
      <c r="E135" s="145"/>
      <c r="F135" s="148"/>
      <c r="G135" s="149"/>
      <c r="H135" s="145"/>
      <c r="I135" s="150"/>
      <c r="J135" s="145"/>
    </row>
    <row r="136" spans="1:10">
      <c r="A136" s="145"/>
      <c r="B136" s="145"/>
      <c r="C136" s="145"/>
      <c r="D136" s="147"/>
      <c r="E136" s="145"/>
      <c r="F136" s="148"/>
      <c r="G136" s="149"/>
      <c r="H136" s="145"/>
      <c r="I136" s="150"/>
      <c r="J136" s="145"/>
    </row>
    <row r="137" spans="1:10">
      <c r="A137" s="145"/>
      <c r="B137" s="145"/>
      <c r="C137" s="145"/>
      <c r="D137" s="147"/>
      <c r="E137" s="145"/>
      <c r="F137" s="148"/>
      <c r="G137" s="149"/>
      <c r="H137" s="145"/>
      <c r="I137" s="150"/>
      <c r="J137" s="145"/>
    </row>
    <row r="138" spans="1:10">
      <c r="A138" s="145"/>
      <c r="B138" s="145"/>
      <c r="C138" s="145"/>
      <c r="D138" s="147"/>
      <c r="E138" s="145"/>
      <c r="F138" s="148"/>
      <c r="G138" s="149"/>
      <c r="H138" s="145"/>
      <c r="I138" s="150"/>
      <c r="J138" s="145"/>
    </row>
    <row r="139" spans="1:10">
      <c r="A139" s="145"/>
      <c r="B139" s="145"/>
      <c r="C139" s="145"/>
      <c r="D139" s="147"/>
      <c r="E139" s="145"/>
      <c r="F139" s="148"/>
      <c r="G139" s="149"/>
      <c r="H139" s="145"/>
      <c r="I139" s="150"/>
      <c r="J139" s="145"/>
    </row>
    <row r="140" spans="1:10">
      <c r="A140" s="145"/>
      <c r="B140" s="145"/>
      <c r="C140" s="145"/>
      <c r="D140" s="147"/>
      <c r="E140" s="145"/>
      <c r="F140" s="148"/>
      <c r="G140" s="149"/>
      <c r="H140" s="145"/>
      <c r="I140" s="150"/>
      <c r="J140" s="145"/>
    </row>
    <row r="141" spans="1:10">
      <c r="A141" s="145"/>
      <c r="B141" s="145"/>
      <c r="C141" s="145"/>
      <c r="D141" s="147"/>
      <c r="E141" s="145"/>
      <c r="F141" s="148"/>
      <c r="G141" s="149"/>
      <c r="H141" s="145"/>
      <c r="I141" s="150"/>
      <c r="J141" s="145"/>
    </row>
    <row r="142" spans="1:10">
      <c r="A142" s="145"/>
      <c r="B142" s="145"/>
      <c r="C142" s="145"/>
      <c r="D142" s="147"/>
      <c r="E142" s="145"/>
      <c r="F142" s="148"/>
      <c r="G142" s="149"/>
      <c r="H142" s="145"/>
      <c r="I142" s="150"/>
      <c r="J142" s="145"/>
    </row>
    <row r="143" spans="1:10">
      <c r="A143" s="145"/>
      <c r="B143" s="145"/>
      <c r="C143" s="145"/>
      <c r="D143" s="147"/>
      <c r="E143" s="145"/>
      <c r="F143" s="148"/>
      <c r="G143" s="149"/>
      <c r="H143" s="145"/>
      <c r="I143" s="150"/>
      <c r="J143" s="145"/>
    </row>
    <row r="144" spans="1:10">
      <c r="A144" s="145"/>
      <c r="B144" s="145"/>
      <c r="C144" s="145"/>
      <c r="D144" s="147"/>
      <c r="E144" s="145"/>
      <c r="F144" s="148"/>
      <c r="G144" s="149"/>
      <c r="H144" s="145"/>
      <c r="I144" s="150"/>
      <c r="J144" s="145"/>
    </row>
  </sheetData>
  <autoFilter ref="A4:J19">
    <filterColumn colId="5" showButton="0"/>
    <filterColumn colId="7" showButton="0"/>
    <sortState ref="A7:P320">
      <sortCondition ref="A6:A7"/>
    </sortState>
  </autoFilter>
  <mergeCells count="4">
    <mergeCell ref="F4:G4"/>
    <mergeCell ref="H4:I4"/>
    <mergeCell ref="B21:G21"/>
    <mergeCell ref="A1:J3"/>
  </mergeCells>
  <phoneticPr fontId="3" type="noConversion"/>
  <conditionalFormatting sqref="C20">
    <cfRule type="duplicateValues" dxfId="0" priority="2"/>
  </conditionalFormatting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편입토지조서</vt:lpstr>
      <vt:lpstr>지장물 조서</vt:lpstr>
      <vt:lpstr>영농손실</vt:lpstr>
      <vt:lpstr>'지장물 조서'!Print_Area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사용자</dc:creator>
  <cp:lastModifiedBy>사용자</cp:lastModifiedBy>
  <cp:lastPrinted>2025-09-30T06:18:53Z</cp:lastPrinted>
  <dcterms:created xsi:type="dcterms:W3CDTF">2024-10-11T04:50:46Z</dcterms:created>
  <dcterms:modified xsi:type="dcterms:W3CDTF">2026-02-23T11:57:59Z</dcterms:modified>
</cp:coreProperties>
</file>